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y\Downloads\Compressed\"/>
    </mc:Choice>
  </mc:AlternateContent>
  <bookViews>
    <workbookView xWindow="480" yWindow="75" windowWidth="1135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V11" i="1" l="1"/>
  <c r="G5" i="1"/>
  <c r="H5" i="1"/>
  <c r="E21" i="1" s="1"/>
  <c r="G6" i="1"/>
  <c r="H6" i="1"/>
  <c r="E22" i="1" s="1"/>
  <c r="H22" i="1" s="1"/>
  <c r="G7" i="1"/>
  <c r="H7" i="1"/>
  <c r="E23" i="1" s="1"/>
  <c r="H23" i="1" s="1"/>
  <c r="G8" i="1"/>
  <c r="H8" i="1"/>
  <c r="E24" i="1" s="1"/>
  <c r="H24" i="1" s="1"/>
  <c r="G9" i="1"/>
  <c r="H9" i="1"/>
  <c r="E25" i="1" s="1"/>
  <c r="H25" i="1" s="1"/>
  <c r="G10" i="1"/>
  <c r="H10" i="1"/>
  <c r="E26" i="1" s="1"/>
  <c r="H26" i="1" s="1"/>
  <c r="G11" i="1"/>
  <c r="H11" i="1"/>
  <c r="E27" i="1" s="1"/>
  <c r="H27" i="1" s="1"/>
  <c r="D21" i="1"/>
  <c r="G21" i="1" s="1"/>
  <c r="D22" i="1"/>
  <c r="G22" i="1" s="1"/>
  <c r="D23" i="1"/>
  <c r="G23" i="1" s="1"/>
  <c r="D24" i="1"/>
  <c r="G24" i="1" s="1"/>
  <c r="D25" i="1"/>
  <c r="G25" i="1" s="1"/>
  <c r="D26" i="1"/>
  <c r="G26" i="1" s="1"/>
  <c r="D27" i="1"/>
  <c r="G27" i="1" s="1"/>
  <c r="K21" i="1"/>
  <c r="AI21" i="1"/>
  <c r="AE21" i="1"/>
  <c r="AK21" i="1" s="1"/>
  <c r="AA21" i="1"/>
  <c r="W21" i="1"/>
  <c r="W28" i="1" s="1"/>
  <c r="S21" i="1"/>
  <c r="O21" i="1"/>
  <c r="K22" i="1"/>
  <c r="AI22" i="1"/>
  <c r="AE22" i="1"/>
  <c r="AK22" i="1" s="1"/>
  <c r="AA22" i="1"/>
  <c r="W22" i="1"/>
  <c r="S22" i="1"/>
  <c r="O22" i="1"/>
  <c r="K23" i="1"/>
  <c r="AI23" i="1"/>
  <c r="AE23" i="1"/>
  <c r="AK23" i="1" s="1"/>
  <c r="AA23" i="1"/>
  <c r="W23" i="1"/>
  <c r="S23" i="1"/>
  <c r="O23" i="1"/>
  <c r="K24" i="1"/>
  <c r="AI24" i="1"/>
  <c r="AE24" i="1"/>
  <c r="AK24" i="1" s="1"/>
  <c r="AA24" i="1"/>
  <c r="W24" i="1"/>
  <c r="S24" i="1"/>
  <c r="O24" i="1"/>
  <c r="K25" i="1"/>
  <c r="AI25" i="1"/>
  <c r="AE25" i="1"/>
  <c r="AK25" i="1" s="1"/>
  <c r="AA25" i="1"/>
  <c r="W25" i="1"/>
  <c r="S25" i="1"/>
  <c r="O25" i="1"/>
  <c r="K26" i="1"/>
  <c r="AI26" i="1"/>
  <c r="AE26" i="1"/>
  <c r="AK26" i="1" s="1"/>
  <c r="AA26" i="1"/>
  <c r="W26" i="1"/>
  <c r="S26" i="1"/>
  <c r="O26" i="1"/>
  <c r="K27" i="1"/>
  <c r="AI27" i="1"/>
  <c r="AE27" i="1"/>
  <c r="AK27" i="1" s="1"/>
  <c r="AA27" i="1"/>
  <c r="W27" i="1"/>
  <c r="S27" i="1"/>
  <c r="O27" i="1"/>
  <c r="L21" i="1"/>
  <c r="AF21" i="1"/>
  <c r="AL21" i="1" s="1"/>
  <c r="AB21" i="1"/>
  <c r="X21" i="1"/>
  <c r="T21" i="1"/>
  <c r="P21" i="1"/>
  <c r="P28" i="1" s="1"/>
  <c r="L22" i="1"/>
  <c r="L28" i="1" s="1"/>
  <c r="AF22" i="1"/>
  <c r="AB22" i="1"/>
  <c r="AB28" i="1" s="1"/>
  <c r="X22" i="1"/>
  <c r="T22" i="1"/>
  <c r="T28" i="1" s="1"/>
  <c r="P22" i="1"/>
  <c r="AL22" i="1"/>
  <c r="L23" i="1"/>
  <c r="AF23" i="1"/>
  <c r="AL23" i="1" s="1"/>
  <c r="AB23" i="1"/>
  <c r="X23" i="1"/>
  <c r="T23" i="1"/>
  <c r="P23" i="1"/>
  <c r="L24" i="1"/>
  <c r="AF24" i="1"/>
  <c r="AB24" i="1"/>
  <c r="X24" i="1"/>
  <c r="T24" i="1"/>
  <c r="P24" i="1"/>
  <c r="AL24" i="1"/>
  <c r="L25" i="1"/>
  <c r="AF25" i="1"/>
  <c r="AL25" i="1" s="1"/>
  <c r="AB25" i="1"/>
  <c r="X25" i="1"/>
  <c r="T25" i="1"/>
  <c r="P25" i="1"/>
  <c r="L26" i="1"/>
  <c r="AF26" i="1"/>
  <c r="AB26" i="1"/>
  <c r="X26" i="1"/>
  <c r="T26" i="1"/>
  <c r="P26" i="1"/>
  <c r="AL26" i="1"/>
  <c r="L27" i="1"/>
  <c r="AF27" i="1"/>
  <c r="AL27" i="1" s="1"/>
  <c r="AB27" i="1"/>
  <c r="X27" i="1"/>
  <c r="T27" i="1"/>
  <c r="P27" i="1"/>
  <c r="AJ21" i="1"/>
  <c r="AJ22" i="1"/>
  <c r="AJ23" i="1"/>
  <c r="AJ24" i="1"/>
  <c r="AJ25" i="1"/>
  <c r="AJ26" i="1"/>
  <c r="AJ27" i="1"/>
  <c r="AJ28" i="1"/>
  <c r="S28" i="1"/>
  <c r="AE28" i="1"/>
  <c r="K28" i="1"/>
  <c r="O28" i="1"/>
  <c r="X28" i="1"/>
  <c r="AA28" i="1"/>
  <c r="AI28" i="1"/>
  <c r="D28" i="1"/>
  <c r="AL5" i="1"/>
  <c r="AL12" i="1" s="1"/>
  <c r="AL6" i="1"/>
  <c r="AL7" i="1"/>
  <c r="AL8" i="1"/>
  <c r="AL9" i="1"/>
  <c r="AL10" i="1"/>
  <c r="AL11" i="1"/>
  <c r="L6" i="1"/>
  <c r="P6" i="1"/>
  <c r="T6" i="1"/>
  <c r="X6" i="1"/>
  <c r="AK6" i="1"/>
  <c r="L5" i="1"/>
  <c r="P5" i="1"/>
  <c r="AK5" i="1" s="1"/>
  <c r="T5" i="1"/>
  <c r="X5" i="1"/>
  <c r="L7" i="1"/>
  <c r="P7" i="1"/>
  <c r="T7" i="1"/>
  <c r="X7" i="1"/>
  <c r="AK7" i="1"/>
  <c r="T8" i="1"/>
  <c r="X8" i="1"/>
  <c r="L8" i="1"/>
  <c r="P8" i="1"/>
  <c r="AK8" i="1" s="1"/>
  <c r="L10" i="1"/>
  <c r="P10" i="1"/>
  <c r="T10" i="1"/>
  <c r="X10" i="1"/>
  <c r="AK10" i="1"/>
  <c r="L9" i="1"/>
  <c r="P9" i="1"/>
  <c r="AK9" i="1" s="1"/>
  <c r="T9" i="1"/>
  <c r="X9" i="1"/>
  <c r="L11" i="1"/>
  <c r="P11" i="1"/>
  <c r="T11" i="1"/>
  <c r="X11" i="1"/>
  <c r="AK11" i="1"/>
  <c r="AJ5" i="1"/>
  <c r="AJ12" i="1" s="1"/>
  <c r="AJ6" i="1"/>
  <c r="AJ7" i="1"/>
  <c r="AJ8" i="1"/>
  <c r="AJ9" i="1"/>
  <c r="AJ10" i="1"/>
  <c r="AJ11" i="1"/>
  <c r="AB6" i="1"/>
  <c r="AF6" i="1"/>
  <c r="AI6" i="1"/>
  <c r="AB5" i="1"/>
  <c r="AF5" i="1"/>
  <c r="AI5" i="1" s="1"/>
  <c r="AB7" i="1"/>
  <c r="AF7" i="1"/>
  <c r="AI7" i="1"/>
  <c r="AB8" i="1"/>
  <c r="AF8" i="1"/>
  <c r="AI8" i="1" s="1"/>
  <c r="AB10" i="1"/>
  <c r="AF10" i="1"/>
  <c r="AI10" i="1"/>
  <c r="AB9" i="1"/>
  <c r="AF9" i="1"/>
  <c r="AI9" i="1" s="1"/>
  <c r="AB11" i="1"/>
  <c r="AF11" i="1"/>
  <c r="AI11" i="1"/>
  <c r="AH12" i="1"/>
  <c r="AG12" i="1"/>
  <c r="AF12" i="1"/>
  <c r="AE12" i="1"/>
  <c r="AB12" i="1"/>
  <c r="AA12" i="1"/>
  <c r="X12" i="1"/>
  <c r="W12" i="1"/>
  <c r="T12" i="1"/>
  <c r="S12" i="1"/>
  <c r="P12" i="1"/>
  <c r="O12" i="1"/>
  <c r="L12" i="1"/>
  <c r="K12" i="1"/>
  <c r="H12" i="1"/>
  <c r="G12" i="1"/>
  <c r="AK12" i="1" l="1"/>
  <c r="G28" i="1"/>
  <c r="AI12" i="1"/>
  <c r="AL28" i="1"/>
  <c r="AK28" i="1"/>
  <c r="E28" i="1"/>
  <c r="H21" i="1"/>
  <c r="H28" i="1" s="1"/>
  <c r="AF28" i="1"/>
  <c r="C27" i="1"/>
  <c r="F27" i="1" s="1"/>
  <c r="C26" i="1"/>
  <c r="F26" i="1" s="1"/>
  <c r="C25" i="1"/>
  <c r="F25" i="1" s="1"/>
  <c r="C24" i="1"/>
  <c r="F24" i="1" s="1"/>
  <c r="C23" i="1"/>
  <c r="F23" i="1" s="1"/>
  <c r="C22" i="1"/>
  <c r="F22" i="1" s="1"/>
  <c r="C21" i="1"/>
  <c r="C28" i="1" l="1"/>
  <c r="F21" i="1"/>
  <c r="F28" i="1" s="1"/>
  <c r="A28" i="1" s="1"/>
</calcChain>
</file>

<file path=xl/sharedStrings.xml><?xml version="1.0" encoding="utf-8"?>
<sst xmlns="http://schemas.openxmlformats.org/spreadsheetml/2006/main" count="135" uniqueCount="73">
  <si>
    <t>الدور</t>
  </si>
  <si>
    <t>حصر أعمال المبانى</t>
  </si>
  <si>
    <t>إرتفاع الدور ( م )</t>
  </si>
  <si>
    <t>البنــــــد</t>
  </si>
  <si>
    <t>أعمال مبانى سمك 25 سم ( م3)</t>
  </si>
  <si>
    <t>أعمال مبانى سمك 12 سم ( م2)</t>
  </si>
  <si>
    <t>حصر غرف النوم</t>
  </si>
  <si>
    <t>محيط الغرف ( م )</t>
  </si>
  <si>
    <t>إجمالى الفتحات فى الغرف ( م2)</t>
  </si>
  <si>
    <t>إجمالى مساحة أرضيات الغرف ( م2)</t>
  </si>
  <si>
    <t>أعمال حوائط داخلية ( م2)</t>
  </si>
  <si>
    <t>حصر غرف المعيشة</t>
  </si>
  <si>
    <t>حصر الصالونات</t>
  </si>
  <si>
    <t>محيط الصالونات ( م )</t>
  </si>
  <si>
    <t>إجمالى الفتحات فى الصالونات ( م2)</t>
  </si>
  <si>
    <t>إجمالى مساحة أرضيات الصالونات ( م2)</t>
  </si>
  <si>
    <t xml:space="preserve"> فراغات التوزيع</t>
  </si>
  <si>
    <t>المحيط ( م )</t>
  </si>
  <si>
    <t>إجمالى الفتحات ( م2)</t>
  </si>
  <si>
    <t>إجمالى مساحة الأرضيات  ( م2)</t>
  </si>
  <si>
    <t>حصر الحمامات</t>
  </si>
  <si>
    <t>حصر المطابخ</t>
  </si>
  <si>
    <t>البلكونات</t>
  </si>
  <si>
    <t>إجمالى أعمال سيراميك حوائط ( م2)</t>
  </si>
  <si>
    <t>إجمالى أعمال بياض الحوائط الداخلية ( م2)</t>
  </si>
  <si>
    <t>جدول حصر أعمال التشطيبات</t>
  </si>
  <si>
    <t>إسم المشروع :</t>
  </si>
  <si>
    <t>إجمالى أعمال سيراميك أرضيات ( م2)</t>
  </si>
  <si>
    <t>إجمالى أعمال أسقف الدور ( م2)</t>
  </si>
  <si>
    <t>إجمالى الكميات للمبنى</t>
  </si>
  <si>
    <t>إجمالى الفتحات فى الحوائط 25سم ( م2)</t>
  </si>
  <si>
    <t>إجمالى الفتحات فى الحوائط 12سم ( م2)</t>
  </si>
  <si>
    <t>محيط الحوائط سمك 25 سم ( م )</t>
  </si>
  <si>
    <t>محيط الحوائط سمك 12 سم ( م )</t>
  </si>
  <si>
    <t>جدول حصر كميات وتكاليف أعمال التشطيبات</t>
  </si>
  <si>
    <t xml:space="preserve"> أعمال المبانى</t>
  </si>
  <si>
    <t>الرمل اللازم ( بالمتر المكعب)</t>
  </si>
  <si>
    <t>كميات</t>
  </si>
  <si>
    <t>أسعار</t>
  </si>
  <si>
    <t>حصر</t>
  </si>
  <si>
    <t>سعر الألف طوبة (بالجنيه)</t>
  </si>
  <si>
    <t>سعر طن الأسمنت (بالجنيه)</t>
  </si>
  <si>
    <t>سعر المتر المكعب رمل (بالجنيه)</t>
  </si>
  <si>
    <t xml:space="preserve"> مساحة أرضيات  ( م2)</t>
  </si>
  <si>
    <t>مساحة حوائط داخلية ( م2)</t>
  </si>
  <si>
    <t>محيط أسوار ( بالمتر الطولى )</t>
  </si>
  <si>
    <t>إجمالى تكاليف تشطيب الأرضيات ( بالجنيه )</t>
  </si>
  <si>
    <t>إجمالى تكاليف تشطيب الحوائط ( بالجنيه )</t>
  </si>
  <si>
    <t>طوب لزوم بناء الحوائط ( بالطوبه)</t>
  </si>
  <si>
    <t xml:space="preserve"> الأسمنت اللازم (شيكارة 50 كجم)</t>
  </si>
  <si>
    <t xml:space="preserve"> تشطيب الأرضيات (جنيه / م2)</t>
  </si>
  <si>
    <t xml:space="preserve"> تشطيب الحوائط (جنيه / م2)</t>
  </si>
  <si>
    <t xml:space="preserve"> سور البلكونة ( جنيه / متر طولى)</t>
  </si>
  <si>
    <t>غرف النوم</t>
  </si>
  <si>
    <t>غرف المعيشة</t>
  </si>
  <si>
    <t xml:space="preserve"> الصالونات</t>
  </si>
  <si>
    <t>الحمامات</t>
  </si>
  <si>
    <t xml:space="preserve"> المطابخ</t>
  </si>
  <si>
    <t>إجمالى التكلفة</t>
  </si>
  <si>
    <t>حساب إجمالى تكلفة المتر المربع من التشطيب</t>
  </si>
  <si>
    <t>إجمالى تكلفة المتر المربع من التشطيب</t>
  </si>
  <si>
    <t>جنيه</t>
  </si>
  <si>
    <t xml:space="preserve"> سعر المتر المربع من خام التشطيب =</t>
  </si>
  <si>
    <t xml:space="preserve"> سعر المتر المكعب من رمل التشطيب =</t>
  </si>
  <si>
    <t xml:space="preserve">       سمك طبقة الرمل المستخدمة فى التشطيب                      ( للأرضيات ) =</t>
  </si>
  <si>
    <t>سمك طبقة المونة المستخدمة للتشطيب =</t>
  </si>
  <si>
    <t>محتوى الأسمنت فى المتر المكعب من المونة =</t>
  </si>
  <si>
    <t xml:space="preserve"> سعر طن الأسمنت المستخدم فى التشطيب =</t>
  </si>
  <si>
    <t>مصنعية تركيب المتر المربع من التشطيب =</t>
  </si>
  <si>
    <t>سم</t>
  </si>
  <si>
    <t>كجم</t>
  </si>
  <si>
    <t>متر مكعب</t>
  </si>
  <si>
    <t xml:space="preserve">   حجم الرمل المستخدم للمتر المربع من التشطيب                                               ( للحوائط)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</si>
</sst>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78"/>
    </font>
    <font>
      <sz val="8"/>
      <name val="Arial"/>
      <charset val="178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charset val="178"/>
    </font>
    <font>
      <b/>
      <sz val="12"/>
      <name val="Arial"/>
      <family val="2"/>
    </font>
    <font>
      <b/>
      <u/>
      <sz val="12"/>
      <name val="Arial"/>
      <family val="2"/>
    </font>
    <font>
      <u/>
      <sz val="10"/>
      <name val="Arial"/>
      <family val="2"/>
    </font>
    <font>
      <b/>
      <u/>
      <sz val="20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name val="Arial"/>
      <charset val="178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u/>
      <sz val="18"/>
      <color indexed="10"/>
      <name val="Arial"/>
      <family val="2"/>
    </font>
    <font>
      <b/>
      <sz val="14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sz val="10"/>
      <color indexed="10"/>
      <name val="Arial"/>
      <charset val="17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vertical="center" textRotation="90"/>
    </xf>
    <xf numFmtId="0" fontId="3" fillId="3" borderId="1" xfId="0" applyFont="1" applyFill="1" applyBorder="1" applyAlignment="1">
      <alignment vertical="center" textRotation="90"/>
    </xf>
    <xf numFmtId="0" fontId="2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textRotation="90"/>
    </xf>
    <xf numFmtId="0" fontId="5" fillId="0" borderId="0" xfId="0" applyNumberFormat="1" applyFont="1" applyBorder="1" applyAlignment="1">
      <alignment horizontal="center" vertical="center" textRotation="90" readingOrder="2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6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7" xfId="0" applyFont="1" applyFill="1" applyBorder="1" applyAlignment="1" applyProtection="1">
      <alignment horizontal="center" vertical="center" textRotation="90" readingOrder="2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10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11" xfId="0" applyFont="1" applyFill="1" applyBorder="1" applyAlignment="1" applyProtection="1">
      <alignment horizontal="center" vertical="center" textRotation="90" readingOrder="2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3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1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7" xfId="0" applyNumberFormat="1" applyFont="1" applyFill="1" applyBorder="1" applyAlignment="1" applyProtection="1">
      <alignment horizontal="center" vertical="center" textRotation="90" readingOrder="2"/>
      <protection locked="0"/>
    </xf>
    <xf numFmtId="0" fontId="6" fillId="3" borderId="11" xfId="0" applyNumberFormat="1" applyFont="1" applyFill="1" applyBorder="1" applyAlignment="1" applyProtection="1">
      <alignment horizontal="center" vertical="center" textRotation="90" readingOrder="2"/>
      <protection locked="0"/>
    </xf>
    <xf numFmtId="0" fontId="6" fillId="3" borderId="1" xfId="0" applyNumberFormat="1" applyFont="1" applyFill="1" applyBorder="1" applyAlignment="1" applyProtection="1">
      <alignment horizontal="center" vertical="center" textRotation="90" readingOrder="2"/>
      <protection locked="0"/>
    </xf>
    <xf numFmtId="0" fontId="6" fillId="3" borderId="14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15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2" xfId="0" applyFont="1" applyFill="1" applyBorder="1" applyAlignment="1" applyProtection="1">
      <alignment horizontal="center" vertical="center" textRotation="90" readingOrder="2"/>
      <protection locked="0"/>
    </xf>
    <xf numFmtId="0" fontId="5" fillId="0" borderId="0" xfId="0" applyNumberFormat="1" applyFont="1" applyFill="1" applyBorder="1" applyAlignment="1">
      <alignment horizontal="center" vertical="center" textRotation="90" readingOrder="2"/>
    </xf>
    <xf numFmtId="0" fontId="3" fillId="3" borderId="13" xfId="0" applyFont="1" applyFill="1" applyBorder="1" applyAlignment="1">
      <alignment vertical="center" textRotation="90"/>
    </xf>
    <xf numFmtId="2" fontId="6" fillId="2" borderId="7" xfId="0" applyNumberFormat="1" applyFont="1" applyFill="1" applyBorder="1" applyAlignment="1">
      <alignment horizontal="center" vertical="center" textRotation="90" readingOrder="2"/>
    </xf>
    <xf numFmtId="2" fontId="6" fillId="2" borderId="14" xfId="0" applyNumberFormat="1" applyFont="1" applyFill="1" applyBorder="1" applyAlignment="1">
      <alignment horizontal="center" vertical="center" textRotation="90" readingOrder="2"/>
    </xf>
    <xf numFmtId="2" fontId="6" fillId="2" borderId="4" xfId="0" applyNumberFormat="1" applyFont="1" applyFill="1" applyBorder="1" applyAlignment="1">
      <alignment horizontal="center" vertical="center" textRotation="90" readingOrder="2"/>
    </xf>
    <xf numFmtId="0" fontId="3" fillId="3" borderId="4" xfId="0" applyFont="1" applyFill="1" applyBorder="1" applyAlignment="1">
      <alignment horizontal="center" vertical="center" textRotation="90"/>
    </xf>
    <xf numFmtId="0" fontId="6" fillId="2" borderId="12" xfId="0" applyNumberFormat="1" applyFont="1" applyFill="1" applyBorder="1" applyAlignment="1">
      <alignment horizontal="center" vertical="center" textRotation="90" readingOrder="2"/>
    </xf>
    <xf numFmtId="0" fontId="14" fillId="4" borderId="16" xfId="0" applyFont="1" applyFill="1" applyBorder="1" applyAlignment="1" applyProtection="1">
      <alignment horizontal="center" vertical="center" textRotation="90" readingOrder="2"/>
      <protection locked="0"/>
    </xf>
    <xf numFmtId="0" fontId="14" fillId="4" borderId="17" xfId="0" applyFont="1" applyFill="1" applyBorder="1" applyAlignment="1" applyProtection="1">
      <alignment horizontal="center" vertical="center" textRotation="90" readingOrder="2"/>
      <protection locked="0"/>
    </xf>
    <xf numFmtId="0" fontId="14" fillId="4" borderId="18" xfId="0" applyFont="1" applyFill="1" applyBorder="1" applyAlignment="1" applyProtection="1">
      <alignment horizontal="center" vertical="center" textRotation="90" readingOrder="2"/>
      <protection locked="0"/>
    </xf>
    <xf numFmtId="0" fontId="14" fillId="4" borderId="19" xfId="0" applyFont="1" applyFill="1" applyBorder="1" applyAlignment="1" applyProtection="1">
      <alignment horizontal="center" vertical="center" textRotation="90" readingOrder="2"/>
      <protection locked="0"/>
    </xf>
    <xf numFmtId="0" fontId="6" fillId="3" borderId="20" xfId="0" applyFont="1" applyFill="1" applyBorder="1" applyAlignment="1" applyProtection="1">
      <alignment horizontal="center" vertical="center" textRotation="90" readingOrder="2"/>
      <protection locked="0"/>
    </xf>
    <xf numFmtId="0" fontId="6" fillId="2" borderId="13" xfId="0" applyNumberFormat="1" applyFont="1" applyFill="1" applyBorder="1" applyAlignment="1">
      <alignment horizontal="center" vertical="center" textRotation="90" readingOrder="2"/>
    </xf>
    <xf numFmtId="1" fontId="6" fillId="2" borderId="1" xfId="0" applyNumberFormat="1" applyFont="1" applyFill="1" applyBorder="1" applyAlignment="1" applyProtection="1">
      <alignment horizontal="center" vertical="center" textRotation="90" readingOrder="2"/>
    </xf>
    <xf numFmtId="1" fontId="6" fillId="2" borderId="2" xfId="0" applyNumberFormat="1" applyFont="1" applyFill="1" applyBorder="1" applyAlignment="1" applyProtection="1">
      <alignment horizontal="center" vertical="center" textRotation="90" readingOrder="2"/>
    </xf>
    <xf numFmtId="1" fontId="1" fillId="2" borderId="3" xfId="0" applyNumberFormat="1" applyFont="1" applyFill="1" applyBorder="1" applyAlignment="1" applyProtection="1">
      <alignment horizontal="center" vertical="center" textRotation="90" readingOrder="2"/>
    </xf>
    <xf numFmtId="1" fontId="1" fillId="2" borderId="6" xfId="0" applyNumberFormat="1" applyFont="1" applyFill="1" applyBorder="1" applyAlignment="1" applyProtection="1">
      <alignment horizontal="center" vertical="center" textRotation="90" readingOrder="2"/>
    </xf>
    <xf numFmtId="1" fontId="6" fillId="2" borderId="7" xfId="0" applyNumberFormat="1" applyFont="1" applyFill="1" applyBorder="1" applyAlignment="1" applyProtection="1">
      <alignment horizontal="center" vertical="center" textRotation="90" readingOrder="2"/>
    </xf>
    <xf numFmtId="0" fontId="6" fillId="2" borderId="1" xfId="0" applyNumberFormat="1" applyFont="1" applyFill="1" applyBorder="1" applyAlignment="1" applyProtection="1">
      <alignment horizontal="center" vertical="center" textRotation="90" readingOrder="2"/>
    </xf>
    <xf numFmtId="0" fontId="6" fillId="2" borderId="2" xfId="0" applyNumberFormat="1" applyFont="1" applyFill="1" applyBorder="1" applyAlignment="1" applyProtection="1">
      <alignment horizontal="center" vertical="center" textRotation="90" readingOrder="2"/>
    </xf>
    <xf numFmtId="2" fontId="18" fillId="2" borderId="0" xfId="0" applyNumberFormat="1" applyFont="1" applyFill="1" applyBorder="1" applyAlignment="1">
      <alignment horizontal="center" vertical="center" readingOrder="2"/>
    </xf>
    <xf numFmtId="0" fontId="18" fillId="5" borderId="0" xfId="0" applyFont="1" applyFill="1" applyBorder="1" applyAlignment="1">
      <alignment horizontal="center" vertical="center"/>
    </xf>
    <xf numFmtId="0" fontId="18" fillId="5" borderId="0" xfId="0" applyFont="1" applyFill="1" applyBorder="1" applyAlignment="1">
      <alignment vertical="center"/>
    </xf>
    <xf numFmtId="0" fontId="0" fillId="5" borderId="0" xfId="0" applyFill="1" applyBorder="1"/>
    <xf numFmtId="0" fontId="0" fillId="5" borderId="0" xfId="0" applyFill="1" applyBorder="1" applyAlignment="1"/>
    <xf numFmtId="0" fontId="7" fillId="5" borderId="0" xfId="0" applyFont="1" applyFill="1" applyAlignment="1">
      <alignment horizontal="right" vertical="center"/>
    </xf>
    <xf numFmtId="0" fontId="7" fillId="5" borderId="0" xfId="0" applyFont="1" applyFill="1" applyBorder="1" applyAlignment="1">
      <alignment vertical="center"/>
    </xf>
    <xf numFmtId="0" fontId="18" fillId="5" borderId="0" xfId="0" applyFont="1" applyFill="1" applyBorder="1" applyAlignment="1">
      <alignment horizontal="center" wrapText="1"/>
    </xf>
    <xf numFmtId="0" fontId="0" fillId="5" borderId="0" xfId="0" applyFill="1"/>
    <xf numFmtId="0" fontId="20" fillId="5" borderId="0" xfId="0" applyFont="1" applyFill="1" applyBorder="1" applyAlignment="1">
      <alignment horizontal="right" vertical="center"/>
    </xf>
    <xf numFmtId="0" fontId="19" fillId="5" borderId="0" xfId="0" applyFont="1" applyFill="1" applyBorder="1" applyAlignment="1">
      <alignment vertical="center"/>
    </xf>
    <xf numFmtId="0" fontId="0" fillId="5" borderId="0" xfId="0" applyFill="1" applyBorder="1" applyAlignment="1">
      <alignment horizontal="center"/>
    </xf>
    <xf numFmtId="0" fontId="7" fillId="5" borderId="0" xfId="0" applyFont="1" applyFill="1" applyBorder="1" applyAlignment="1" applyProtection="1">
      <alignment horizontal="center" vertical="center" readingOrder="2"/>
      <protection locked="0"/>
    </xf>
    <xf numFmtId="0" fontId="7" fillId="5" borderId="0" xfId="0" applyFont="1" applyFill="1" applyBorder="1" applyAlignment="1" applyProtection="1">
      <alignment horizontal="center" vertical="center" wrapText="1" readingOrder="2"/>
      <protection locked="0"/>
    </xf>
    <xf numFmtId="0" fontId="7" fillId="5" borderId="0" xfId="0" applyFont="1" applyFill="1" applyBorder="1" applyAlignment="1">
      <alignment horizontal="right" vertical="center"/>
    </xf>
    <xf numFmtId="0" fontId="21" fillId="5" borderId="0" xfId="0" applyFont="1" applyFill="1"/>
    <xf numFmtId="0" fontId="7" fillId="5" borderId="0" xfId="0" applyFont="1" applyFill="1" applyAlignment="1">
      <alignment horizontal="left" vertical="center" wrapText="1" readingOrder="2"/>
    </xf>
    <xf numFmtId="0" fontId="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 readingOrder="2"/>
    </xf>
    <xf numFmtId="0" fontId="3" fillId="2" borderId="8" xfId="0" applyFont="1" applyFill="1" applyBorder="1" applyAlignment="1">
      <alignment horizontal="center" vertical="center" textRotation="90"/>
    </xf>
    <xf numFmtId="0" fontId="3" fillId="2" borderId="25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textRotation="90"/>
    </xf>
    <xf numFmtId="0" fontId="3" fillId="5" borderId="0" xfId="0" applyFont="1" applyFill="1" applyBorder="1" applyAlignment="1">
      <alignment horizontal="center" vertical="center" textRotation="90"/>
    </xf>
    <xf numFmtId="0" fontId="7" fillId="5" borderId="0" xfId="0" applyFont="1" applyFill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center" vertical="center" textRotation="90" wrapText="1"/>
    </xf>
    <xf numFmtId="0" fontId="16" fillId="0" borderId="25" xfId="0" applyFont="1" applyFill="1" applyBorder="1" applyAlignment="1">
      <alignment horizontal="center" vertical="center" textRotation="90" wrapText="1"/>
    </xf>
    <xf numFmtId="0" fontId="16" fillId="0" borderId="12" xfId="0" applyFont="1" applyFill="1" applyBorder="1" applyAlignment="1">
      <alignment horizontal="center" vertical="center" textRotation="90" wrapText="1"/>
    </xf>
    <xf numFmtId="3" fontId="15" fillId="0" borderId="8" xfId="0" applyNumberFormat="1" applyFont="1" applyFill="1" applyBorder="1" applyAlignment="1">
      <alignment horizontal="center" vertical="center" textRotation="90" wrapText="1" readingOrder="1"/>
    </xf>
    <xf numFmtId="3" fontId="15" fillId="0" borderId="25" xfId="0" applyNumberFormat="1" applyFont="1" applyFill="1" applyBorder="1" applyAlignment="1">
      <alignment horizontal="center" vertical="center" textRotation="90" wrapText="1" readingOrder="1"/>
    </xf>
    <xf numFmtId="3" fontId="15" fillId="0" borderId="12" xfId="0" applyNumberFormat="1" applyFont="1" applyFill="1" applyBorder="1" applyAlignment="1">
      <alignment horizontal="center" vertical="center" textRotation="90" wrapText="1" readingOrder="1"/>
    </xf>
    <xf numFmtId="0" fontId="3" fillId="2" borderId="33" xfId="0" applyFont="1" applyFill="1" applyBorder="1" applyAlignment="1">
      <alignment horizontal="center" vertical="center" textRotation="90"/>
    </xf>
    <xf numFmtId="0" fontId="3" fillId="2" borderId="34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 vertical="center" textRotation="90"/>
    </xf>
    <xf numFmtId="0" fontId="3" fillId="2" borderId="31" xfId="0" applyFont="1" applyFill="1" applyBorder="1" applyAlignment="1">
      <alignment horizontal="center" vertical="center" textRotation="90"/>
    </xf>
    <xf numFmtId="3" fontId="13" fillId="6" borderId="8" xfId="0" applyNumberFormat="1" applyFont="1" applyFill="1" applyBorder="1" applyAlignment="1">
      <alignment horizontal="center" vertical="center" textRotation="90" readingOrder="2"/>
    </xf>
    <xf numFmtId="3" fontId="13" fillId="6" borderId="25" xfId="0" applyNumberFormat="1" applyFont="1" applyFill="1" applyBorder="1" applyAlignment="1">
      <alignment horizontal="center" vertical="center" textRotation="90" readingOrder="2"/>
    </xf>
    <xf numFmtId="3" fontId="13" fillId="6" borderId="12" xfId="0" applyNumberFormat="1" applyFont="1" applyFill="1" applyBorder="1" applyAlignment="1">
      <alignment horizontal="center" vertical="center" textRotation="90" readingOrder="2"/>
    </xf>
    <xf numFmtId="1" fontId="13" fillId="6" borderId="8" xfId="0" applyNumberFormat="1" applyFont="1" applyFill="1" applyBorder="1" applyAlignment="1">
      <alignment horizontal="center" vertical="center" textRotation="90" readingOrder="2"/>
    </xf>
    <xf numFmtId="1" fontId="13" fillId="6" borderId="25" xfId="0" applyNumberFormat="1" applyFont="1" applyFill="1" applyBorder="1" applyAlignment="1">
      <alignment horizontal="center" vertical="center" textRotation="90" readingOrder="2"/>
    </xf>
    <xf numFmtId="1" fontId="13" fillId="6" borderId="12" xfId="0" applyNumberFormat="1" applyFont="1" applyFill="1" applyBorder="1" applyAlignment="1">
      <alignment horizontal="center" vertical="center" textRotation="90" readingOrder="2"/>
    </xf>
    <xf numFmtId="0" fontId="13" fillId="6" borderId="25" xfId="0" applyFont="1" applyFill="1" applyBorder="1" applyAlignment="1">
      <alignment horizontal="center" vertical="center" textRotation="90" readingOrder="2"/>
    </xf>
    <xf numFmtId="0" fontId="13" fillId="6" borderId="12" xfId="0" applyFont="1" applyFill="1" applyBorder="1" applyAlignment="1">
      <alignment horizontal="center" vertical="center" textRotation="90" readingOrder="2"/>
    </xf>
    <xf numFmtId="0" fontId="12" fillId="3" borderId="2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16" xfId="0" applyFont="1" applyFill="1" applyBorder="1" applyAlignment="1">
      <alignment horizontal="center" vertical="center" textRotation="90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textRotation="90"/>
    </xf>
    <xf numFmtId="0" fontId="3" fillId="2" borderId="17" xfId="0" applyFont="1" applyFill="1" applyBorder="1" applyAlignment="1">
      <alignment horizontal="center" vertical="center" textRotation="90"/>
    </xf>
    <xf numFmtId="0" fontId="5" fillId="3" borderId="30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1" fontId="0" fillId="7" borderId="8" xfId="0" applyNumberFormat="1" applyFill="1" applyBorder="1" applyAlignment="1">
      <alignment horizontal="center" vertical="center" textRotation="90" readingOrder="2"/>
    </xf>
    <xf numFmtId="0" fontId="0" fillId="7" borderId="25" xfId="0" applyFill="1" applyBorder="1" applyAlignment="1">
      <alignment horizontal="center" vertical="center" textRotation="90" readingOrder="2"/>
    </xf>
    <xf numFmtId="0" fontId="0" fillId="7" borderId="12" xfId="0" applyFill="1" applyBorder="1" applyAlignment="1">
      <alignment horizontal="center" vertical="center" textRotation="90" readingOrder="2"/>
    </xf>
    <xf numFmtId="0" fontId="5" fillId="7" borderId="8" xfId="0" applyNumberFormat="1" applyFont="1" applyFill="1" applyBorder="1" applyAlignment="1">
      <alignment horizontal="center" vertical="center" textRotation="90" readingOrder="2"/>
    </xf>
    <xf numFmtId="0" fontId="5" fillId="7" borderId="25" xfId="0" applyNumberFormat="1" applyFont="1" applyFill="1" applyBorder="1" applyAlignment="1">
      <alignment horizontal="center" vertical="center" textRotation="90" readingOrder="2"/>
    </xf>
    <xf numFmtId="0" fontId="5" fillId="7" borderId="12" xfId="0" applyNumberFormat="1" applyFont="1" applyFill="1" applyBorder="1" applyAlignment="1">
      <alignment horizontal="center" vertical="center" textRotation="90" readingOrder="2"/>
    </xf>
    <xf numFmtId="1" fontId="5" fillId="7" borderId="8" xfId="0" applyNumberFormat="1" applyFont="1" applyFill="1" applyBorder="1" applyAlignment="1">
      <alignment horizontal="center" vertical="center" textRotation="90" readingOrder="2"/>
    </xf>
    <xf numFmtId="0" fontId="0" fillId="7" borderId="25" xfId="0" applyFill="1" applyBorder="1" applyAlignment="1">
      <alignment horizontal="center" vertical="center" textRotation="90"/>
    </xf>
    <xf numFmtId="0" fontId="0" fillId="7" borderId="12" xfId="0" applyFill="1" applyBorder="1" applyAlignment="1">
      <alignment horizontal="center" vertical="center" textRotation="90"/>
    </xf>
    <xf numFmtId="0" fontId="5" fillId="0" borderId="0" xfId="0" applyNumberFormat="1" applyFont="1" applyFill="1" applyBorder="1" applyAlignment="1">
      <alignment horizontal="center" vertical="center" textRotation="90" readingOrder="2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3" borderId="0" xfId="0" applyFont="1" applyFill="1" applyBorder="1" applyAlignment="1" applyProtection="1">
      <alignment horizontal="right" vertical="center"/>
      <protection locked="0"/>
    </xf>
    <xf numFmtId="0" fontId="7" fillId="6" borderId="10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textRotation="90"/>
    </xf>
    <xf numFmtId="0" fontId="3" fillId="2" borderId="27" xfId="0" applyFont="1" applyFill="1" applyBorder="1" applyAlignment="1">
      <alignment horizontal="center" vertical="center" textRotation="90"/>
    </xf>
    <xf numFmtId="2" fontId="5" fillId="7" borderId="8" xfId="0" applyNumberFormat="1" applyFont="1" applyFill="1" applyBorder="1" applyAlignment="1">
      <alignment horizontal="center" vertical="center" textRotation="90" readingOrder="2"/>
    </xf>
    <xf numFmtId="2" fontId="5" fillId="7" borderId="25" xfId="0" applyNumberFormat="1" applyFont="1" applyFill="1" applyBorder="1" applyAlignment="1">
      <alignment horizontal="center" vertical="center" textRotation="90" readingOrder="2"/>
    </xf>
    <xf numFmtId="2" fontId="5" fillId="7" borderId="12" xfId="0" applyNumberFormat="1" applyFont="1" applyFill="1" applyBorder="1" applyAlignment="1">
      <alignment horizontal="center" vertical="center" textRotation="90" readingOrder="2"/>
    </xf>
    <xf numFmtId="2" fontId="5" fillId="6" borderId="8" xfId="0" applyNumberFormat="1" applyFont="1" applyFill="1" applyBorder="1" applyAlignment="1">
      <alignment horizontal="center" vertical="center" textRotation="90" readingOrder="2"/>
    </xf>
    <xf numFmtId="2" fontId="5" fillId="6" borderId="25" xfId="0" applyNumberFormat="1" applyFont="1" applyFill="1" applyBorder="1" applyAlignment="1">
      <alignment horizontal="center" vertical="center" textRotation="90" readingOrder="2"/>
    </xf>
    <xf numFmtId="2" fontId="5" fillId="6" borderId="12" xfId="0" applyNumberFormat="1" applyFont="1" applyFill="1" applyBorder="1" applyAlignment="1">
      <alignment horizontal="center" vertical="center" textRotation="90" readingOrder="2"/>
    </xf>
    <xf numFmtId="2" fontId="5" fillId="7" borderId="28" xfId="0" applyNumberFormat="1" applyFont="1" applyFill="1" applyBorder="1" applyAlignment="1">
      <alignment horizontal="center" vertical="center" textRotation="90" readingOrder="2"/>
    </xf>
    <xf numFmtId="2" fontId="5" fillId="7" borderId="29" xfId="0" applyNumberFormat="1" applyFont="1" applyFill="1" applyBorder="1" applyAlignment="1">
      <alignment horizontal="center" vertical="center" textRotation="90" readingOrder="2"/>
    </xf>
    <xf numFmtId="2" fontId="5" fillId="7" borderId="30" xfId="0" applyNumberFormat="1" applyFont="1" applyFill="1" applyBorder="1" applyAlignment="1">
      <alignment horizontal="center" vertical="center" textRotation="90" readingOrder="2"/>
    </xf>
    <xf numFmtId="0" fontId="3" fillId="2" borderId="22" xfId="0" applyFont="1" applyFill="1" applyBorder="1" applyAlignment="1">
      <alignment horizontal="center" vertical="center"/>
    </xf>
    <xf numFmtId="2" fontId="5" fillId="2" borderId="8" xfId="0" applyNumberFormat="1" applyFont="1" applyFill="1" applyBorder="1" applyAlignment="1">
      <alignment horizontal="center" vertical="center" textRotation="90" readingOrder="2"/>
    </xf>
    <xf numFmtId="2" fontId="0" fillId="0" borderId="25" xfId="0" applyNumberFormat="1" applyBorder="1"/>
    <xf numFmtId="2" fontId="0" fillId="0" borderId="12" xfId="0" applyNumberFormat="1" applyBorder="1"/>
    <xf numFmtId="2" fontId="5" fillId="2" borderId="25" xfId="0" applyNumberFormat="1" applyFont="1" applyFill="1" applyBorder="1" applyAlignment="1">
      <alignment horizontal="center" vertical="center" textRotation="90" readingOrder="2"/>
    </xf>
    <xf numFmtId="2" fontId="5" fillId="2" borderId="12" xfId="0" applyNumberFormat="1" applyFont="1" applyFill="1" applyBorder="1" applyAlignment="1">
      <alignment horizontal="center" vertical="center" textRotation="90" readingOrder="2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76200</xdr:colOff>
      <xdr:row>0</xdr:row>
      <xdr:rowOff>66675</xdr:rowOff>
    </xdr:from>
    <xdr:to>
      <xdr:col>37</xdr:col>
      <xdr:colOff>180975</xdr:colOff>
      <xdr:row>0</xdr:row>
      <xdr:rowOff>666750</xdr:rowOff>
    </xdr:to>
    <xdr:pic>
      <xdr:nvPicPr>
        <xdr:cNvPr id="1025" name="Picture 1" descr="إسمى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54625" y="66675"/>
          <a:ext cx="5429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29</xdr:col>
      <xdr:colOff>123825</xdr:colOff>
      <xdr:row>0</xdr:row>
      <xdr:rowOff>76200</xdr:rowOff>
    </xdr:from>
    <xdr:to>
      <xdr:col>35</xdr:col>
      <xdr:colOff>85725</xdr:colOff>
      <xdr:row>0</xdr:row>
      <xdr:rowOff>704850</xdr:rowOff>
    </xdr:to>
    <xdr:pic>
      <xdr:nvPicPr>
        <xdr:cNvPr id="1026" name="Picture 2" descr="GFJ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88025" y="76200"/>
          <a:ext cx="12763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35</xdr:col>
      <xdr:colOff>76200</xdr:colOff>
      <xdr:row>14</xdr:row>
      <xdr:rowOff>47625</xdr:rowOff>
    </xdr:from>
    <xdr:to>
      <xdr:col>37</xdr:col>
      <xdr:colOff>180975</xdr:colOff>
      <xdr:row>14</xdr:row>
      <xdr:rowOff>676275</xdr:rowOff>
    </xdr:to>
    <xdr:pic>
      <xdr:nvPicPr>
        <xdr:cNvPr id="1027" name="Picture 3" descr="إسمى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54625" y="7362825"/>
          <a:ext cx="5429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29</xdr:col>
      <xdr:colOff>123825</xdr:colOff>
      <xdr:row>14</xdr:row>
      <xdr:rowOff>47625</xdr:rowOff>
    </xdr:from>
    <xdr:to>
      <xdr:col>35</xdr:col>
      <xdr:colOff>85725</xdr:colOff>
      <xdr:row>15</xdr:row>
      <xdr:rowOff>0</xdr:rowOff>
    </xdr:to>
    <xdr:pic>
      <xdr:nvPicPr>
        <xdr:cNvPr id="1028" name="Picture 4" descr="GFJ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88025" y="7362825"/>
          <a:ext cx="127635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rightToLeft="1" tabSelected="1" topLeftCell="A20" zoomScale="75" workbookViewId="0">
      <selection activeCell="G2" sqref="G2:AL2"/>
    </sheetView>
  </sheetViews>
  <sheetFormatPr defaultRowHeight="12.75" x14ac:dyDescent="0.2"/>
  <cols>
    <col min="1" max="1" width="4.7109375" style="1" customWidth="1"/>
    <col min="2" max="40" width="3.28515625" customWidth="1"/>
    <col min="48" max="48" width="10.7109375" customWidth="1"/>
  </cols>
  <sheetData>
    <row r="1" spans="1:53" ht="60" customHeight="1" x14ac:dyDescent="0.2">
      <c r="A1" s="128" t="s">
        <v>25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</row>
    <row r="2" spans="1:53" ht="15" customHeight="1" thickBot="1" x14ac:dyDescent="0.25">
      <c r="A2" s="130" t="s">
        <v>26</v>
      </c>
      <c r="B2" s="130"/>
      <c r="C2" s="130"/>
      <c r="D2" s="130"/>
      <c r="E2" s="130"/>
      <c r="F2" s="130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</row>
    <row r="3" spans="1:53" s="3" customFormat="1" ht="24.95" customHeight="1" thickBot="1" x14ac:dyDescent="0.25">
      <c r="A3" s="132" t="s">
        <v>3</v>
      </c>
      <c r="B3" s="133"/>
      <c r="C3" s="125" t="s">
        <v>1</v>
      </c>
      <c r="D3" s="126"/>
      <c r="E3" s="126"/>
      <c r="F3" s="126"/>
      <c r="G3" s="126"/>
      <c r="H3" s="127"/>
      <c r="I3" s="125" t="s">
        <v>6</v>
      </c>
      <c r="J3" s="126"/>
      <c r="K3" s="126"/>
      <c r="L3" s="127"/>
      <c r="M3" s="125" t="s">
        <v>11</v>
      </c>
      <c r="N3" s="126"/>
      <c r="O3" s="126"/>
      <c r="P3" s="127"/>
      <c r="Q3" s="125" t="s">
        <v>12</v>
      </c>
      <c r="R3" s="126"/>
      <c r="S3" s="126"/>
      <c r="T3" s="127"/>
      <c r="U3" s="125" t="s">
        <v>16</v>
      </c>
      <c r="V3" s="126"/>
      <c r="W3" s="126"/>
      <c r="X3" s="127"/>
      <c r="Y3" s="125" t="s">
        <v>20</v>
      </c>
      <c r="Z3" s="126"/>
      <c r="AA3" s="126"/>
      <c r="AB3" s="127"/>
      <c r="AC3" s="125" t="s">
        <v>21</v>
      </c>
      <c r="AD3" s="126"/>
      <c r="AE3" s="126"/>
      <c r="AF3" s="127"/>
      <c r="AG3" s="125" t="s">
        <v>22</v>
      </c>
      <c r="AH3" s="127"/>
      <c r="AI3" s="134" t="s">
        <v>23</v>
      </c>
      <c r="AJ3" s="134" t="s">
        <v>27</v>
      </c>
      <c r="AK3" s="134" t="s">
        <v>24</v>
      </c>
      <c r="AL3" s="134" t="s">
        <v>28</v>
      </c>
    </row>
    <row r="4" spans="1:53" ht="140.1" customHeight="1" thickBot="1" x14ac:dyDescent="0.25">
      <c r="A4" s="13" t="s">
        <v>0</v>
      </c>
      <c r="B4" s="14" t="s">
        <v>2</v>
      </c>
      <c r="C4" s="11" t="s">
        <v>32</v>
      </c>
      <c r="D4" s="12" t="s">
        <v>30</v>
      </c>
      <c r="E4" s="12" t="s">
        <v>33</v>
      </c>
      <c r="F4" s="12" t="s">
        <v>31</v>
      </c>
      <c r="G4" s="6" t="s">
        <v>4</v>
      </c>
      <c r="H4" s="7" t="s">
        <v>5</v>
      </c>
      <c r="I4" s="8" t="s">
        <v>7</v>
      </c>
      <c r="J4" s="9" t="s">
        <v>8</v>
      </c>
      <c r="K4" s="9" t="s">
        <v>9</v>
      </c>
      <c r="L4" s="7" t="s">
        <v>10</v>
      </c>
      <c r="M4" s="8" t="s">
        <v>7</v>
      </c>
      <c r="N4" s="9" t="s">
        <v>8</v>
      </c>
      <c r="O4" s="9" t="s">
        <v>9</v>
      </c>
      <c r="P4" s="7" t="s">
        <v>10</v>
      </c>
      <c r="Q4" s="8" t="s">
        <v>13</v>
      </c>
      <c r="R4" s="9" t="s">
        <v>14</v>
      </c>
      <c r="S4" s="9" t="s">
        <v>15</v>
      </c>
      <c r="T4" s="7" t="s">
        <v>10</v>
      </c>
      <c r="U4" s="8" t="s">
        <v>17</v>
      </c>
      <c r="V4" s="9" t="s">
        <v>18</v>
      </c>
      <c r="W4" s="9" t="s">
        <v>19</v>
      </c>
      <c r="X4" s="7" t="s">
        <v>10</v>
      </c>
      <c r="Y4" s="8" t="s">
        <v>17</v>
      </c>
      <c r="Z4" s="9" t="s">
        <v>18</v>
      </c>
      <c r="AA4" s="9" t="s">
        <v>19</v>
      </c>
      <c r="AB4" s="7" t="s">
        <v>10</v>
      </c>
      <c r="AC4" s="8" t="s">
        <v>17</v>
      </c>
      <c r="AD4" s="9" t="s">
        <v>18</v>
      </c>
      <c r="AE4" s="9" t="s">
        <v>19</v>
      </c>
      <c r="AF4" s="7" t="s">
        <v>10</v>
      </c>
      <c r="AG4" s="8" t="s">
        <v>17</v>
      </c>
      <c r="AH4" s="10" t="s">
        <v>19</v>
      </c>
      <c r="AI4" s="135"/>
      <c r="AJ4" s="135"/>
      <c r="AK4" s="135"/>
      <c r="AL4" s="135"/>
      <c r="AM4" s="2"/>
      <c r="AN4" s="77"/>
    </row>
    <row r="5" spans="1:53" ht="39.950000000000003" customHeight="1" thickBot="1" x14ac:dyDescent="0.25">
      <c r="A5" s="16"/>
      <c r="B5" s="17"/>
      <c r="C5" s="18"/>
      <c r="D5" s="19"/>
      <c r="E5" s="19"/>
      <c r="F5" s="19"/>
      <c r="G5" s="36">
        <f>((C5*B5)-D5)*0.25</f>
        <v>0</v>
      </c>
      <c r="H5" s="37">
        <f>(E5*B5)-F5</f>
        <v>0</v>
      </c>
      <c r="I5" s="18"/>
      <c r="J5" s="19"/>
      <c r="K5" s="28"/>
      <c r="L5" s="37">
        <f>(I5*B5)-J5</f>
        <v>0</v>
      </c>
      <c r="M5" s="18"/>
      <c r="N5" s="19"/>
      <c r="O5" s="28"/>
      <c r="P5" s="37">
        <f>(M5*B5)-N5</f>
        <v>0</v>
      </c>
      <c r="Q5" s="18"/>
      <c r="R5" s="19"/>
      <c r="S5" s="28"/>
      <c r="T5" s="37">
        <f>(Q5*B5)-R5</f>
        <v>0</v>
      </c>
      <c r="U5" s="18"/>
      <c r="V5" s="19"/>
      <c r="W5" s="28"/>
      <c r="X5" s="37">
        <f>(U5*B5)-V5</f>
        <v>0</v>
      </c>
      <c r="Y5" s="18"/>
      <c r="Z5" s="19"/>
      <c r="AA5" s="28"/>
      <c r="AB5" s="37">
        <f>(Y5*B5)-Z5</f>
        <v>0</v>
      </c>
      <c r="AC5" s="18"/>
      <c r="AD5" s="19"/>
      <c r="AE5" s="28"/>
      <c r="AF5" s="37">
        <f>(AC5*B5)-AD5</f>
        <v>0</v>
      </c>
      <c r="AG5" s="18"/>
      <c r="AH5" s="31"/>
      <c r="AI5" s="38">
        <f>AB5+AF5</f>
        <v>0</v>
      </c>
      <c r="AJ5" s="38">
        <f>AA5+AE5</f>
        <v>0</v>
      </c>
      <c r="AK5" s="38">
        <f>L5+P5+T5+X5</f>
        <v>0</v>
      </c>
      <c r="AL5" s="38">
        <f>K5+O5+S5+W5+AA5+AE5</f>
        <v>0</v>
      </c>
      <c r="AN5" s="77"/>
      <c r="AO5" s="72" t="s">
        <v>59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</row>
    <row r="6" spans="1:53" ht="39.950000000000003" customHeight="1" thickBot="1" x14ac:dyDescent="0.3">
      <c r="A6" s="20"/>
      <c r="B6" s="21"/>
      <c r="C6" s="22"/>
      <c r="D6" s="23"/>
      <c r="E6" s="23"/>
      <c r="F6" s="23"/>
      <c r="G6" s="36">
        <f t="shared" ref="G6:G11" si="0">((C6*B6)-D6)*0.25</f>
        <v>0</v>
      </c>
      <c r="H6" s="37">
        <f t="shared" ref="H6:H11" si="1">(E6*B6)-F6</f>
        <v>0</v>
      </c>
      <c r="I6" s="22"/>
      <c r="J6" s="23"/>
      <c r="K6" s="29"/>
      <c r="L6" s="37">
        <f t="shared" ref="L6:L11" si="2">(I6*B6)-J6</f>
        <v>0</v>
      </c>
      <c r="M6" s="22"/>
      <c r="N6" s="23"/>
      <c r="O6" s="29"/>
      <c r="P6" s="37">
        <f t="shared" ref="P6:P11" si="3">(M6*B6)-N6</f>
        <v>0</v>
      </c>
      <c r="Q6" s="22"/>
      <c r="R6" s="23"/>
      <c r="S6" s="29"/>
      <c r="T6" s="37">
        <f t="shared" ref="T6:T11" si="4">(Q6*B6)-R6</f>
        <v>0</v>
      </c>
      <c r="U6" s="22"/>
      <c r="V6" s="23"/>
      <c r="W6" s="29"/>
      <c r="X6" s="37">
        <f t="shared" ref="X6:X11" si="5">(U6*B6)-V6</f>
        <v>0</v>
      </c>
      <c r="Y6" s="22"/>
      <c r="Z6" s="23"/>
      <c r="AA6" s="29"/>
      <c r="AB6" s="37">
        <f t="shared" ref="AB6:AB11" si="6">(Y6*B6)-Z6</f>
        <v>0</v>
      </c>
      <c r="AC6" s="22"/>
      <c r="AD6" s="23"/>
      <c r="AE6" s="29"/>
      <c r="AF6" s="37">
        <f t="shared" ref="AF6:AF11" si="7">(AC6*B6)-AD6</f>
        <v>0</v>
      </c>
      <c r="AG6" s="22"/>
      <c r="AH6" s="32"/>
      <c r="AI6" s="38">
        <f t="shared" ref="AI6:AI11" si="8">AB6+AF6</f>
        <v>0</v>
      </c>
      <c r="AJ6" s="38">
        <f t="shared" ref="AJ6:AJ11" si="9">AA6+AE6</f>
        <v>0</v>
      </c>
      <c r="AK6" s="38">
        <f t="shared" ref="AK6:AK11" si="10">L6+P6+T6+X6</f>
        <v>0</v>
      </c>
      <c r="AL6" s="38">
        <f t="shared" ref="AL6:AL11" si="11">K6+O6+S6+W6+AA6+AE6</f>
        <v>0</v>
      </c>
      <c r="AN6" s="62"/>
      <c r="AO6" s="73" t="s">
        <v>62</v>
      </c>
      <c r="AP6" s="73"/>
      <c r="AQ6" s="73"/>
      <c r="AR6" s="73"/>
      <c r="AS6" s="66"/>
      <c r="AT6" s="60" t="s">
        <v>61</v>
      </c>
      <c r="AU6" s="61"/>
      <c r="AV6" s="73" t="s">
        <v>67</v>
      </c>
      <c r="AW6" s="73"/>
      <c r="AX6" s="73"/>
      <c r="AY6" s="73"/>
      <c r="AZ6" s="67"/>
      <c r="BA6" s="59" t="s">
        <v>61</v>
      </c>
    </row>
    <row r="7" spans="1:53" ht="39.950000000000003" customHeight="1" thickBot="1" x14ac:dyDescent="0.25">
      <c r="A7" s="16"/>
      <c r="B7" s="17"/>
      <c r="C7" s="18"/>
      <c r="D7" s="19"/>
      <c r="E7" s="19"/>
      <c r="F7" s="19"/>
      <c r="G7" s="36">
        <f t="shared" si="0"/>
        <v>0</v>
      </c>
      <c r="H7" s="37">
        <f t="shared" si="1"/>
        <v>0</v>
      </c>
      <c r="I7" s="18"/>
      <c r="J7" s="19"/>
      <c r="K7" s="28"/>
      <c r="L7" s="37">
        <f t="shared" si="2"/>
        <v>0</v>
      </c>
      <c r="M7" s="18"/>
      <c r="N7" s="19"/>
      <c r="O7" s="28"/>
      <c r="P7" s="37">
        <f t="shared" si="3"/>
        <v>0</v>
      </c>
      <c r="Q7" s="18"/>
      <c r="R7" s="19"/>
      <c r="S7" s="28"/>
      <c r="T7" s="37">
        <f t="shared" si="4"/>
        <v>0</v>
      </c>
      <c r="U7" s="18"/>
      <c r="V7" s="19"/>
      <c r="W7" s="28"/>
      <c r="X7" s="37">
        <f t="shared" si="5"/>
        <v>0</v>
      </c>
      <c r="Y7" s="18"/>
      <c r="Z7" s="19"/>
      <c r="AA7" s="28"/>
      <c r="AB7" s="37">
        <f t="shared" si="6"/>
        <v>0</v>
      </c>
      <c r="AC7" s="18"/>
      <c r="AD7" s="19"/>
      <c r="AE7" s="28"/>
      <c r="AF7" s="37">
        <f t="shared" si="7"/>
        <v>0</v>
      </c>
      <c r="AG7" s="18"/>
      <c r="AH7" s="31"/>
      <c r="AI7" s="38">
        <f t="shared" si="8"/>
        <v>0</v>
      </c>
      <c r="AJ7" s="38">
        <f t="shared" si="9"/>
        <v>0</v>
      </c>
      <c r="AK7" s="38">
        <f t="shared" si="10"/>
        <v>0</v>
      </c>
      <c r="AL7" s="38">
        <f t="shared" si="11"/>
        <v>0</v>
      </c>
      <c r="AN7" s="62"/>
      <c r="AO7" s="70" t="s">
        <v>63</v>
      </c>
      <c r="AP7" s="70"/>
      <c r="AQ7" s="70"/>
      <c r="AR7" s="70"/>
      <c r="AS7" s="66"/>
      <c r="AT7" s="60" t="s">
        <v>61</v>
      </c>
      <c r="AU7" s="55"/>
      <c r="AV7" s="80" t="s">
        <v>68</v>
      </c>
      <c r="AW7" s="80"/>
      <c r="AX7" s="80"/>
      <c r="AY7" s="80"/>
      <c r="AZ7" s="66"/>
      <c r="BA7" s="59" t="s">
        <v>61</v>
      </c>
    </row>
    <row r="8" spans="1:53" ht="39.950000000000003" customHeight="1" thickBot="1" x14ac:dyDescent="0.25">
      <c r="A8" s="16"/>
      <c r="B8" s="17"/>
      <c r="C8" s="18"/>
      <c r="D8" s="19"/>
      <c r="E8" s="19"/>
      <c r="F8" s="19"/>
      <c r="G8" s="36">
        <f t="shared" si="0"/>
        <v>0</v>
      </c>
      <c r="H8" s="37">
        <f t="shared" si="1"/>
        <v>0</v>
      </c>
      <c r="I8" s="18"/>
      <c r="J8" s="19"/>
      <c r="K8" s="28"/>
      <c r="L8" s="37">
        <f t="shared" si="2"/>
        <v>0</v>
      </c>
      <c r="M8" s="18"/>
      <c r="N8" s="19"/>
      <c r="O8" s="28"/>
      <c r="P8" s="37">
        <f t="shared" si="3"/>
        <v>0</v>
      </c>
      <c r="Q8" s="18"/>
      <c r="R8" s="19"/>
      <c r="S8" s="28"/>
      <c r="T8" s="37">
        <f t="shared" si="4"/>
        <v>0</v>
      </c>
      <c r="U8" s="18"/>
      <c r="V8" s="19"/>
      <c r="W8" s="28"/>
      <c r="X8" s="37">
        <f t="shared" si="5"/>
        <v>0</v>
      </c>
      <c r="Y8" s="18"/>
      <c r="Z8" s="19"/>
      <c r="AA8" s="28"/>
      <c r="AB8" s="37">
        <f t="shared" si="6"/>
        <v>0</v>
      </c>
      <c r="AC8" s="18"/>
      <c r="AD8" s="19"/>
      <c r="AE8" s="28"/>
      <c r="AF8" s="37">
        <f t="shared" si="7"/>
        <v>0</v>
      </c>
      <c r="AG8" s="18"/>
      <c r="AH8" s="31"/>
      <c r="AI8" s="38">
        <f t="shared" si="8"/>
        <v>0</v>
      </c>
      <c r="AJ8" s="38">
        <f t="shared" si="9"/>
        <v>0</v>
      </c>
      <c r="AK8" s="38">
        <f t="shared" si="10"/>
        <v>0</v>
      </c>
      <c r="AL8" s="38">
        <f t="shared" si="11"/>
        <v>0</v>
      </c>
      <c r="AN8" s="62"/>
      <c r="AO8" s="70" t="s">
        <v>64</v>
      </c>
      <c r="AP8" s="70"/>
      <c r="AQ8" s="70"/>
      <c r="AR8" s="70"/>
      <c r="AS8" s="66"/>
      <c r="AT8" s="60" t="s">
        <v>69</v>
      </c>
      <c r="AU8" s="55"/>
      <c r="AV8" s="80" t="s">
        <v>72</v>
      </c>
      <c r="AW8" s="80"/>
      <c r="AX8" s="80"/>
      <c r="AY8" s="80"/>
      <c r="AZ8" s="66"/>
      <c r="BA8" s="68" t="s">
        <v>71</v>
      </c>
    </row>
    <row r="9" spans="1:53" ht="39.950000000000003" customHeight="1" thickBot="1" x14ac:dyDescent="0.25">
      <c r="A9" s="16"/>
      <c r="B9" s="17"/>
      <c r="C9" s="18"/>
      <c r="D9" s="19"/>
      <c r="E9" s="19"/>
      <c r="F9" s="19"/>
      <c r="G9" s="36">
        <f t="shared" si="0"/>
        <v>0</v>
      </c>
      <c r="H9" s="37">
        <f t="shared" si="1"/>
        <v>0</v>
      </c>
      <c r="I9" s="18"/>
      <c r="J9" s="19"/>
      <c r="K9" s="28"/>
      <c r="L9" s="37">
        <f t="shared" si="2"/>
        <v>0</v>
      </c>
      <c r="M9" s="18"/>
      <c r="N9" s="19"/>
      <c r="O9" s="28"/>
      <c r="P9" s="37">
        <f t="shared" si="3"/>
        <v>0</v>
      </c>
      <c r="Q9" s="18"/>
      <c r="R9" s="19"/>
      <c r="S9" s="28"/>
      <c r="T9" s="37">
        <f t="shared" si="4"/>
        <v>0</v>
      </c>
      <c r="U9" s="18"/>
      <c r="V9" s="19"/>
      <c r="W9" s="28"/>
      <c r="X9" s="37">
        <f t="shared" si="5"/>
        <v>0</v>
      </c>
      <c r="Y9" s="18"/>
      <c r="Z9" s="19"/>
      <c r="AA9" s="28"/>
      <c r="AB9" s="37">
        <f t="shared" si="6"/>
        <v>0</v>
      </c>
      <c r="AC9" s="18"/>
      <c r="AD9" s="19"/>
      <c r="AE9" s="28"/>
      <c r="AF9" s="37">
        <f t="shared" si="7"/>
        <v>0</v>
      </c>
      <c r="AG9" s="18"/>
      <c r="AH9" s="31"/>
      <c r="AI9" s="38">
        <f t="shared" si="8"/>
        <v>0</v>
      </c>
      <c r="AJ9" s="38">
        <f t="shared" si="9"/>
        <v>0</v>
      </c>
      <c r="AK9" s="38">
        <f t="shared" si="10"/>
        <v>0</v>
      </c>
      <c r="AL9" s="38">
        <f t="shared" si="11"/>
        <v>0</v>
      </c>
      <c r="AN9" s="62"/>
      <c r="AO9" s="71" t="s">
        <v>65</v>
      </c>
      <c r="AP9" s="71"/>
      <c r="AQ9" s="71"/>
      <c r="AR9" s="71"/>
      <c r="AS9" s="66"/>
      <c r="AT9" s="60" t="s">
        <v>69</v>
      </c>
      <c r="AU9" s="55"/>
      <c r="AV9" s="56"/>
      <c r="AW9" s="56"/>
      <c r="AX9" s="56"/>
      <c r="AY9" s="56"/>
      <c r="AZ9" s="55"/>
      <c r="BA9" s="57"/>
    </row>
    <row r="10" spans="1:53" ht="39.950000000000003" customHeight="1" thickBot="1" x14ac:dyDescent="0.25">
      <c r="A10" s="16"/>
      <c r="B10" s="17"/>
      <c r="C10" s="18"/>
      <c r="D10" s="19"/>
      <c r="E10" s="19"/>
      <c r="F10" s="19"/>
      <c r="G10" s="36">
        <f t="shared" si="0"/>
        <v>0</v>
      </c>
      <c r="H10" s="37">
        <f t="shared" si="1"/>
        <v>0</v>
      </c>
      <c r="I10" s="18"/>
      <c r="J10" s="19"/>
      <c r="K10" s="28"/>
      <c r="L10" s="37">
        <f t="shared" si="2"/>
        <v>0</v>
      </c>
      <c r="M10" s="18"/>
      <c r="N10" s="19"/>
      <c r="O10" s="28"/>
      <c r="P10" s="37">
        <f t="shared" si="3"/>
        <v>0</v>
      </c>
      <c r="Q10" s="18"/>
      <c r="R10" s="19"/>
      <c r="S10" s="28"/>
      <c r="T10" s="37">
        <f t="shared" si="4"/>
        <v>0</v>
      </c>
      <c r="U10" s="18"/>
      <c r="V10" s="19"/>
      <c r="W10" s="28"/>
      <c r="X10" s="37">
        <f t="shared" si="5"/>
        <v>0</v>
      </c>
      <c r="Y10" s="18"/>
      <c r="Z10" s="19"/>
      <c r="AA10" s="28"/>
      <c r="AB10" s="37">
        <f t="shared" si="6"/>
        <v>0</v>
      </c>
      <c r="AC10" s="18"/>
      <c r="AD10" s="19"/>
      <c r="AE10" s="28"/>
      <c r="AF10" s="37">
        <f t="shared" si="7"/>
        <v>0</v>
      </c>
      <c r="AG10" s="18"/>
      <c r="AH10" s="31"/>
      <c r="AI10" s="38">
        <f t="shared" si="8"/>
        <v>0</v>
      </c>
      <c r="AJ10" s="38">
        <f t="shared" si="9"/>
        <v>0</v>
      </c>
      <c r="AK10" s="38">
        <f t="shared" si="10"/>
        <v>0</v>
      </c>
      <c r="AL10" s="38">
        <f t="shared" si="11"/>
        <v>0</v>
      </c>
      <c r="AN10" s="62"/>
      <c r="AO10" s="78" t="s">
        <v>66</v>
      </c>
      <c r="AP10" s="78"/>
      <c r="AQ10" s="78"/>
      <c r="AR10" s="78"/>
      <c r="AS10" s="66"/>
      <c r="AT10" s="60" t="s">
        <v>70</v>
      </c>
      <c r="AU10" s="55"/>
      <c r="AV10" s="58"/>
      <c r="AW10" s="58"/>
      <c r="AX10" s="58"/>
      <c r="AY10" s="58"/>
      <c r="AZ10" s="58"/>
      <c r="BA10" s="57"/>
    </row>
    <row r="11" spans="1:53" ht="39.950000000000003" customHeight="1" thickBot="1" x14ac:dyDescent="0.25">
      <c r="A11" s="24"/>
      <c r="B11" s="25"/>
      <c r="C11" s="26"/>
      <c r="D11" s="27"/>
      <c r="E11" s="27"/>
      <c r="F11" s="27"/>
      <c r="G11" s="36">
        <f t="shared" si="0"/>
        <v>0</v>
      </c>
      <c r="H11" s="37">
        <f t="shared" si="1"/>
        <v>0</v>
      </c>
      <c r="I11" s="26"/>
      <c r="J11" s="27"/>
      <c r="K11" s="30"/>
      <c r="L11" s="37">
        <f t="shared" si="2"/>
        <v>0</v>
      </c>
      <c r="M11" s="26"/>
      <c r="N11" s="27"/>
      <c r="O11" s="30"/>
      <c r="P11" s="37">
        <f t="shared" si="3"/>
        <v>0</v>
      </c>
      <c r="Q11" s="26"/>
      <c r="R11" s="27"/>
      <c r="S11" s="30"/>
      <c r="T11" s="37">
        <f t="shared" si="4"/>
        <v>0</v>
      </c>
      <c r="U11" s="26"/>
      <c r="V11" s="27"/>
      <c r="W11" s="30"/>
      <c r="X11" s="37">
        <f t="shared" si="5"/>
        <v>0</v>
      </c>
      <c r="Y11" s="26"/>
      <c r="Z11" s="27"/>
      <c r="AA11" s="30"/>
      <c r="AB11" s="37">
        <f t="shared" si="6"/>
        <v>0</v>
      </c>
      <c r="AC11" s="26"/>
      <c r="AD11" s="27"/>
      <c r="AE11" s="30"/>
      <c r="AF11" s="37">
        <f t="shared" si="7"/>
        <v>0</v>
      </c>
      <c r="AG11" s="26"/>
      <c r="AH11" s="33"/>
      <c r="AI11" s="38">
        <f t="shared" si="8"/>
        <v>0</v>
      </c>
      <c r="AJ11" s="38">
        <f t="shared" si="9"/>
        <v>0</v>
      </c>
      <c r="AK11" s="38">
        <f t="shared" si="10"/>
        <v>0</v>
      </c>
      <c r="AL11" s="38">
        <f t="shared" si="11"/>
        <v>0</v>
      </c>
      <c r="AN11" s="62"/>
      <c r="AO11" s="62"/>
      <c r="AP11" s="57"/>
      <c r="AQ11" s="57"/>
      <c r="AR11" s="79" t="s">
        <v>60</v>
      </c>
      <c r="AS11" s="79"/>
      <c r="AT11" s="79"/>
      <c r="AU11" s="79"/>
      <c r="AV11" s="54">
        <f>IF(AS8&lt;=0,AS6+(AS7*AZ8)+(((AS9/100)*(AS10/1000)*AZ6))+AZ7,AS6+(AS7*AS8/100)+(((AS9/100)*(AS10/1000))*AZ6)+AZ7)</f>
        <v>0</v>
      </c>
      <c r="AW11" s="63" t="s">
        <v>61</v>
      </c>
      <c r="AX11" s="64"/>
      <c r="AY11" s="58"/>
      <c r="AZ11" s="65"/>
      <c r="BA11" s="62"/>
    </row>
    <row r="12" spans="1:53" ht="20.100000000000001" customHeight="1" x14ac:dyDescent="0.2">
      <c r="A12" s="4"/>
      <c r="B12" s="5"/>
      <c r="C12" s="5"/>
      <c r="D12" s="5"/>
      <c r="E12" s="5"/>
      <c r="F12" s="5"/>
      <c r="G12" s="146">
        <f>SUM(G5:G11)</f>
        <v>0</v>
      </c>
      <c r="H12" s="146">
        <f>SUM(H5:H11)</f>
        <v>0</v>
      </c>
      <c r="I12" s="15"/>
      <c r="J12" s="15"/>
      <c r="K12" s="136">
        <f>SUM(K5:K11)</f>
        <v>0</v>
      </c>
      <c r="L12" s="139">
        <f>SUM(L5:L11)</f>
        <v>0</v>
      </c>
      <c r="M12" s="15"/>
      <c r="N12" s="15"/>
      <c r="O12" s="136">
        <f>SUM(O5:O11)</f>
        <v>0</v>
      </c>
      <c r="P12" s="139">
        <f>SUM(P5:P11)</f>
        <v>0</v>
      </c>
      <c r="Q12" s="15"/>
      <c r="R12" s="15"/>
      <c r="S12" s="136">
        <f>SUM(S5:S11)</f>
        <v>0</v>
      </c>
      <c r="T12" s="139">
        <f>SUM(T5:T11)</f>
        <v>0</v>
      </c>
      <c r="U12" s="15"/>
      <c r="V12" s="15"/>
      <c r="W12" s="136">
        <f>SUM(W5:W11)</f>
        <v>0</v>
      </c>
      <c r="X12" s="139">
        <f>SUM(X5:X11)</f>
        <v>0</v>
      </c>
      <c r="Y12" s="15"/>
      <c r="Z12" s="15"/>
      <c r="AA12" s="136">
        <f>SUM(AA5:AA11)</f>
        <v>0</v>
      </c>
      <c r="AB12" s="139">
        <f>SUM(AB5:AB11)</f>
        <v>0</v>
      </c>
      <c r="AC12" s="15"/>
      <c r="AD12" s="15"/>
      <c r="AE12" s="136">
        <f t="shared" ref="AE12:AL12" si="12">SUM(AE5:AE11)</f>
        <v>0</v>
      </c>
      <c r="AF12" s="139">
        <f t="shared" si="12"/>
        <v>0</v>
      </c>
      <c r="AG12" s="136">
        <f t="shared" si="12"/>
        <v>0</v>
      </c>
      <c r="AH12" s="142">
        <f t="shared" si="12"/>
        <v>0</v>
      </c>
      <c r="AI12" s="139">
        <f t="shared" si="12"/>
        <v>0</v>
      </c>
      <c r="AJ12" s="136">
        <f t="shared" si="12"/>
        <v>0</v>
      </c>
      <c r="AK12" s="139">
        <f t="shared" si="12"/>
        <v>0</v>
      </c>
      <c r="AL12" s="146">
        <f t="shared" si="12"/>
        <v>0</v>
      </c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</row>
    <row r="13" spans="1:53" ht="20.100000000000001" customHeight="1" x14ac:dyDescent="0.2">
      <c r="A13" s="158" t="s">
        <v>29</v>
      </c>
      <c r="B13" s="159"/>
      <c r="C13" s="159"/>
      <c r="D13" s="159"/>
      <c r="E13" s="159"/>
      <c r="F13" s="159"/>
      <c r="G13" s="147"/>
      <c r="H13" s="149"/>
      <c r="I13" s="15"/>
      <c r="J13" s="15"/>
      <c r="K13" s="137"/>
      <c r="L13" s="140"/>
      <c r="M13" s="15"/>
      <c r="N13" s="15"/>
      <c r="O13" s="137"/>
      <c r="P13" s="140"/>
      <c r="Q13" s="15"/>
      <c r="R13" s="15"/>
      <c r="S13" s="137"/>
      <c r="T13" s="140"/>
      <c r="U13" s="15"/>
      <c r="V13" s="15"/>
      <c r="W13" s="137"/>
      <c r="X13" s="140"/>
      <c r="Y13" s="15"/>
      <c r="Z13" s="15"/>
      <c r="AA13" s="137"/>
      <c r="AB13" s="140"/>
      <c r="AC13" s="15"/>
      <c r="AD13" s="15"/>
      <c r="AE13" s="137"/>
      <c r="AF13" s="140"/>
      <c r="AG13" s="137"/>
      <c r="AH13" s="143"/>
      <c r="AI13" s="140"/>
      <c r="AJ13" s="137"/>
      <c r="AK13" s="140"/>
      <c r="AL13" s="149"/>
      <c r="AN13" s="62"/>
      <c r="AO13" s="62"/>
      <c r="AP13" s="62"/>
      <c r="AQ13" s="62"/>
      <c r="AR13" s="62"/>
      <c r="AS13" s="62"/>
      <c r="AT13" s="62"/>
      <c r="AU13" s="69"/>
      <c r="AV13" s="69"/>
      <c r="AW13" s="69"/>
      <c r="AX13" s="69"/>
      <c r="AY13" s="69"/>
      <c r="AZ13" s="69"/>
      <c r="BA13" s="69"/>
    </row>
    <row r="14" spans="1:53" ht="20.100000000000001" customHeight="1" thickBot="1" x14ac:dyDescent="0.25">
      <c r="A14" s="4"/>
      <c r="B14" s="5"/>
      <c r="C14" s="5"/>
      <c r="D14" s="5"/>
      <c r="E14" s="5"/>
      <c r="F14" s="5"/>
      <c r="G14" s="148"/>
      <c r="H14" s="150"/>
      <c r="I14" s="15"/>
      <c r="J14" s="15"/>
      <c r="K14" s="138"/>
      <c r="L14" s="141"/>
      <c r="M14" s="15"/>
      <c r="N14" s="15"/>
      <c r="O14" s="138"/>
      <c r="P14" s="141"/>
      <c r="Q14" s="15"/>
      <c r="R14" s="15"/>
      <c r="S14" s="138"/>
      <c r="T14" s="141"/>
      <c r="U14" s="15"/>
      <c r="V14" s="15"/>
      <c r="W14" s="138"/>
      <c r="X14" s="141"/>
      <c r="Y14" s="15"/>
      <c r="Z14" s="15"/>
      <c r="AA14" s="138"/>
      <c r="AB14" s="141"/>
      <c r="AC14" s="15"/>
      <c r="AD14" s="15"/>
      <c r="AE14" s="138"/>
      <c r="AF14" s="141"/>
      <c r="AG14" s="138"/>
      <c r="AH14" s="144"/>
      <c r="AI14" s="141"/>
      <c r="AJ14" s="138"/>
      <c r="AK14" s="141"/>
      <c r="AL14" s="150"/>
      <c r="AN14" s="62"/>
      <c r="AO14" s="62"/>
      <c r="AP14" s="62"/>
      <c r="AQ14" s="62"/>
      <c r="AR14" s="62"/>
      <c r="AS14" s="62"/>
      <c r="AT14" s="62"/>
      <c r="AU14" s="69"/>
      <c r="AV14" s="69"/>
      <c r="AW14" s="69"/>
      <c r="AX14" s="69"/>
      <c r="AY14" s="69"/>
      <c r="AZ14" s="69"/>
      <c r="BA14" s="69"/>
    </row>
    <row r="15" spans="1:53" ht="54.95" customHeight="1" x14ac:dyDescent="0.2">
      <c r="A15" s="128" t="s">
        <v>34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</row>
    <row r="16" spans="1:53" ht="15.75" thickBot="1" x14ac:dyDescent="0.25">
      <c r="A16" s="130" t="s">
        <v>26</v>
      </c>
      <c r="B16" s="130"/>
      <c r="C16" s="130"/>
      <c r="D16" s="130"/>
      <c r="E16" s="130"/>
      <c r="F16" s="130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</row>
    <row r="17" spans="1:38" ht="20.100000000000001" customHeight="1" thickBot="1" x14ac:dyDescent="0.25">
      <c r="A17" s="132" t="s">
        <v>3</v>
      </c>
      <c r="B17" s="133"/>
      <c r="C17" s="125" t="s">
        <v>35</v>
      </c>
      <c r="D17" s="126"/>
      <c r="E17" s="126"/>
      <c r="F17" s="126"/>
      <c r="G17" s="126"/>
      <c r="H17" s="127"/>
      <c r="I17" s="125" t="s">
        <v>53</v>
      </c>
      <c r="J17" s="126"/>
      <c r="K17" s="126"/>
      <c r="L17" s="127"/>
      <c r="M17" s="125" t="s">
        <v>54</v>
      </c>
      <c r="N17" s="126"/>
      <c r="O17" s="126"/>
      <c r="P17" s="127"/>
      <c r="Q17" s="125" t="s">
        <v>55</v>
      </c>
      <c r="R17" s="126"/>
      <c r="S17" s="126"/>
      <c r="T17" s="127"/>
      <c r="U17" s="125" t="s">
        <v>16</v>
      </c>
      <c r="V17" s="126"/>
      <c r="W17" s="126"/>
      <c r="X17" s="127"/>
      <c r="Y17" s="125" t="s">
        <v>56</v>
      </c>
      <c r="Z17" s="126"/>
      <c r="AA17" s="126"/>
      <c r="AB17" s="127"/>
      <c r="AC17" s="125" t="s">
        <v>57</v>
      </c>
      <c r="AD17" s="126"/>
      <c r="AE17" s="126"/>
      <c r="AF17" s="127"/>
      <c r="AG17" s="107" t="s">
        <v>22</v>
      </c>
      <c r="AH17" s="145"/>
      <c r="AI17" s="145"/>
      <c r="AJ17" s="108"/>
      <c r="AK17" s="74" t="s">
        <v>46</v>
      </c>
      <c r="AL17" s="74" t="s">
        <v>47</v>
      </c>
    </row>
    <row r="18" spans="1:38" ht="20.100000000000001" customHeight="1" thickBot="1" x14ac:dyDescent="0.25">
      <c r="A18" s="156" t="s">
        <v>39</v>
      </c>
      <c r="B18" s="157"/>
      <c r="C18" s="151" t="s">
        <v>37</v>
      </c>
      <c r="D18" s="152"/>
      <c r="E18" s="153"/>
      <c r="F18" s="154" t="s">
        <v>38</v>
      </c>
      <c r="G18" s="155"/>
      <c r="H18" s="155"/>
      <c r="I18" s="107" t="s">
        <v>37</v>
      </c>
      <c r="J18" s="108"/>
      <c r="K18" s="109" t="s">
        <v>38</v>
      </c>
      <c r="L18" s="110"/>
      <c r="M18" s="107" t="s">
        <v>37</v>
      </c>
      <c r="N18" s="108"/>
      <c r="O18" s="109" t="s">
        <v>38</v>
      </c>
      <c r="P18" s="110"/>
      <c r="Q18" s="107" t="s">
        <v>37</v>
      </c>
      <c r="R18" s="108"/>
      <c r="S18" s="109" t="s">
        <v>38</v>
      </c>
      <c r="T18" s="110"/>
      <c r="U18" s="107" t="s">
        <v>37</v>
      </c>
      <c r="V18" s="108"/>
      <c r="W18" s="109" t="s">
        <v>38</v>
      </c>
      <c r="X18" s="110"/>
      <c r="Y18" s="107" t="s">
        <v>37</v>
      </c>
      <c r="Z18" s="108"/>
      <c r="AA18" s="109" t="s">
        <v>38</v>
      </c>
      <c r="AB18" s="110"/>
      <c r="AC18" s="107" t="s">
        <v>37</v>
      </c>
      <c r="AD18" s="108"/>
      <c r="AE18" s="109" t="s">
        <v>38</v>
      </c>
      <c r="AF18" s="110"/>
      <c r="AG18" s="107" t="s">
        <v>37</v>
      </c>
      <c r="AH18" s="108"/>
      <c r="AI18" s="109" t="s">
        <v>38</v>
      </c>
      <c r="AJ18" s="110"/>
      <c r="AK18" s="75"/>
      <c r="AL18" s="75"/>
    </row>
    <row r="19" spans="1:38" ht="120" customHeight="1" thickBot="1" x14ac:dyDescent="0.25">
      <c r="A19" s="99" t="s">
        <v>0</v>
      </c>
      <c r="B19" s="100"/>
      <c r="C19" s="89" t="s">
        <v>48</v>
      </c>
      <c r="D19" s="103" t="s">
        <v>49</v>
      </c>
      <c r="E19" s="103" t="s">
        <v>36</v>
      </c>
      <c r="F19" s="12" t="s">
        <v>40</v>
      </c>
      <c r="G19" s="9" t="s">
        <v>41</v>
      </c>
      <c r="H19" s="10" t="s">
        <v>42</v>
      </c>
      <c r="I19" s="89" t="s">
        <v>43</v>
      </c>
      <c r="J19" s="87" t="s">
        <v>44</v>
      </c>
      <c r="K19" s="9" t="s">
        <v>50</v>
      </c>
      <c r="L19" s="10" t="s">
        <v>51</v>
      </c>
      <c r="M19" s="89" t="s">
        <v>43</v>
      </c>
      <c r="N19" s="87" t="s">
        <v>44</v>
      </c>
      <c r="O19" s="9" t="s">
        <v>50</v>
      </c>
      <c r="P19" s="10" t="s">
        <v>51</v>
      </c>
      <c r="Q19" s="89" t="s">
        <v>43</v>
      </c>
      <c r="R19" s="87" t="s">
        <v>44</v>
      </c>
      <c r="S19" s="9" t="s">
        <v>50</v>
      </c>
      <c r="T19" s="10" t="s">
        <v>51</v>
      </c>
      <c r="U19" s="89" t="s">
        <v>43</v>
      </c>
      <c r="V19" s="87" t="s">
        <v>44</v>
      </c>
      <c r="W19" s="9" t="s">
        <v>50</v>
      </c>
      <c r="X19" s="10" t="s">
        <v>51</v>
      </c>
      <c r="Y19" s="89" t="s">
        <v>43</v>
      </c>
      <c r="Z19" s="87" t="s">
        <v>44</v>
      </c>
      <c r="AA19" s="9" t="s">
        <v>50</v>
      </c>
      <c r="AB19" s="10" t="s">
        <v>51</v>
      </c>
      <c r="AC19" s="89" t="s">
        <v>43</v>
      </c>
      <c r="AD19" s="87" t="s">
        <v>44</v>
      </c>
      <c r="AE19" s="9" t="s">
        <v>50</v>
      </c>
      <c r="AF19" s="10" t="s">
        <v>51</v>
      </c>
      <c r="AG19" s="89" t="s">
        <v>43</v>
      </c>
      <c r="AH19" s="111" t="s">
        <v>45</v>
      </c>
      <c r="AI19" s="39" t="s">
        <v>50</v>
      </c>
      <c r="AJ19" s="35" t="s">
        <v>52</v>
      </c>
      <c r="AK19" s="75"/>
      <c r="AL19" s="75"/>
    </row>
    <row r="20" spans="1:38" ht="35.1" customHeight="1" thickBot="1" x14ac:dyDescent="0.25">
      <c r="A20" s="101"/>
      <c r="B20" s="102"/>
      <c r="C20" s="90"/>
      <c r="D20" s="104"/>
      <c r="E20" s="104"/>
      <c r="F20" s="41"/>
      <c r="G20" s="41"/>
      <c r="H20" s="42"/>
      <c r="I20" s="90"/>
      <c r="J20" s="88"/>
      <c r="K20" s="41"/>
      <c r="L20" s="42"/>
      <c r="M20" s="90"/>
      <c r="N20" s="88"/>
      <c r="O20" s="41"/>
      <c r="P20" s="42"/>
      <c r="Q20" s="90"/>
      <c r="R20" s="88"/>
      <c r="S20" s="41"/>
      <c r="T20" s="42"/>
      <c r="U20" s="90"/>
      <c r="V20" s="88"/>
      <c r="W20" s="41"/>
      <c r="X20" s="42"/>
      <c r="Y20" s="90"/>
      <c r="Z20" s="88"/>
      <c r="AA20" s="41"/>
      <c r="AB20" s="42"/>
      <c r="AC20" s="90"/>
      <c r="AD20" s="88"/>
      <c r="AE20" s="41"/>
      <c r="AF20" s="42"/>
      <c r="AG20" s="90"/>
      <c r="AH20" s="112"/>
      <c r="AI20" s="43"/>
      <c r="AJ20" s="44"/>
      <c r="AK20" s="76"/>
      <c r="AL20" s="76"/>
    </row>
    <row r="21" spans="1:38" ht="38.1" customHeight="1" thickTop="1" thickBot="1" x14ac:dyDescent="0.25">
      <c r="A21" s="113"/>
      <c r="B21" s="114"/>
      <c r="C21" s="49">
        <f>(G5*450)+(H5*58)</f>
        <v>0</v>
      </c>
      <c r="D21" s="47">
        <f>((60*G5)+(9*H5))/(50)</f>
        <v>0</v>
      </c>
      <c r="E21" s="47">
        <f>((G5*0.25)+(H5*0.025))</f>
        <v>0</v>
      </c>
      <c r="F21" s="47">
        <f>C21*F20/1000</f>
        <v>0</v>
      </c>
      <c r="G21" s="47">
        <f>D21*50*G20/1000</f>
        <v>0</v>
      </c>
      <c r="H21" s="48">
        <f>E21*H20</f>
        <v>0</v>
      </c>
      <c r="I21" s="26"/>
      <c r="J21" s="27"/>
      <c r="K21" s="52">
        <f>I21*K20</f>
        <v>0</v>
      </c>
      <c r="L21" s="53">
        <f>J21*L20</f>
        <v>0</v>
      </c>
      <c r="M21" s="26"/>
      <c r="N21" s="27"/>
      <c r="O21" s="52">
        <f>M21*O20</f>
        <v>0</v>
      </c>
      <c r="P21" s="53">
        <f>N21*P20</f>
        <v>0</v>
      </c>
      <c r="Q21" s="26"/>
      <c r="R21" s="27"/>
      <c r="S21" s="52">
        <f>Q21*S20</f>
        <v>0</v>
      </c>
      <c r="T21" s="53">
        <f>R21*T20</f>
        <v>0</v>
      </c>
      <c r="U21" s="26"/>
      <c r="V21" s="27"/>
      <c r="W21" s="52">
        <f>U21*W20</f>
        <v>0</v>
      </c>
      <c r="X21" s="53">
        <f>V21*X20</f>
        <v>0</v>
      </c>
      <c r="Y21" s="26"/>
      <c r="Z21" s="27"/>
      <c r="AA21" s="52">
        <f>Y21*AA20</f>
        <v>0</v>
      </c>
      <c r="AB21" s="53">
        <f>Z21*AB20</f>
        <v>0</v>
      </c>
      <c r="AC21" s="26"/>
      <c r="AD21" s="27"/>
      <c r="AE21" s="52">
        <f>AC21*AE20</f>
        <v>0</v>
      </c>
      <c r="AF21" s="53">
        <f>AD21*AF20</f>
        <v>0</v>
      </c>
      <c r="AG21" s="26"/>
      <c r="AH21" s="45"/>
      <c r="AI21" s="40">
        <f>AG21*AI20</f>
        <v>0</v>
      </c>
      <c r="AJ21" s="46">
        <f>AH21*AJ20</f>
        <v>0</v>
      </c>
      <c r="AK21" s="40">
        <f>AI21+AE21+AA21+W21+S21+O21+K21</f>
        <v>0</v>
      </c>
      <c r="AL21" s="40">
        <f>AF21+AB21+X21+T21+P21+L21</f>
        <v>0</v>
      </c>
    </row>
    <row r="22" spans="1:38" ht="38.1" customHeight="1" thickBot="1" x14ac:dyDescent="0.25">
      <c r="A22" s="105"/>
      <c r="B22" s="106"/>
      <c r="C22" s="50">
        <f t="shared" ref="C22:C27" si="13">(G6*450)+(H6*58)</f>
        <v>0</v>
      </c>
      <c r="D22" s="51">
        <f t="shared" ref="D22:D27" si="14">((60*G6)+(9*H6))/(50)</f>
        <v>0</v>
      </c>
      <c r="E22" s="51">
        <f t="shared" ref="E22:E27" si="15">((G6*0.25)+(H6*0.025))</f>
        <v>0</v>
      </c>
      <c r="F22" s="47">
        <f>C22*F20/1000</f>
        <v>0</v>
      </c>
      <c r="G22" s="47">
        <f>D22*50*G20/1000</f>
        <v>0</v>
      </c>
      <c r="H22" s="48">
        <f>E22*H20</f>
        <v>0</v>
      </c>
      <c r="I22" s="22"/>
      <c r="J22" s="23"/>
      <c r="K22" s="52">
        <f>I22*K20</f>
        <v>0</v>
      </c>
      <c r="L22" s="53">
        <f>J22*L20</f>
        <v>0</v>
      </c>
      <c r="M22" s="22"/>
      <c r="N22" s="23"/>
      <c r="O22" s="52">
        <f>M22*O20</f>
        <v>0</v>
      </c>
      <c r="P22" s="53">
        <f>N22*P20</f>
        <v>0</v>
      </c>
      <c r="Q22" s="22"/>
      <c r="R22" s="23"/>
      <c r="S22" s="52">
        <f>Q22*S20</f>
        <v>0</v>
      </c>
      <c r="T22" s="53">
        <f>R22*T20</f>
        <v>0</v>
      </c>
      <c r="U22" s="22"/>
      <c r="V22" s="23"/>
      <c r="W22" s="52">
        <f>U22*W20</f>
        <v>0</v>
      </c>
      <c r="X22" s="53">
        <f>V22*X20</f>
        <v>0</v>
      </c>
      <c r="Y22" s="22"/>
      <c r="Z22" s="23"/>
      <c r="AA22" s="52">
        <f>Y22*AA20</f>
        <v>0</v>
      </c>
      <c r="AB22" s="53">
        <f>Z22*AB20</f>
        <v>0</v>
      </c>
      <c r="AC22" s="22"/>
      <c r="AD22" s="23"/>
      <c r="AE22" s="52">
        <f>AC22*AE20</f>
        <v>0</v>
      </c>
      <c r="AF22" s="53">
        <f>AD22*AF20</f>
        <v>0</v>
      </c>
      <c r="AG22" s="22"/>
      <c r="AH22" s="32"/>
      <c r="AI22" s="40">
        <f>AG22*AI20</f>
        <v>0</v>
      </c>
      <c r="AJ22" s="46">
        <f>AH22*AJ20</f>
        <v>0</v>
      </c>
      <c r="AK22" s="40">
        <f t="shared" ref="AK22:AK27" si="16">AI22+AE22+AA22+W22+S22+O22+K22</f>
        <v>0</v>
      </c>
      <c r="AL22" s="40">
        <f t="shared" ref="AL22:AL27" si="17">AF22+AB22+X22+T22+P22+L22</f>
        <v>0</v>
      </c>
    </row>
    <row r="23" spans="1:38" ht="38.1" customHeight="1" thickBot="1" x14ac:dyDescent="0.25">
      <c r="A23" s="105"/>
      <c r="B23" s="106"/>
      <c r="C23" s="50">
        <f t="shared" si="13"/>
        <v>0</v>
      </c>
      <c r="D23" s="51">
        <f t="shared" si="14"/>
        <v>0</v>
      </c>
      <c r="E23" s="51">
        <f t="shared" si="15"/>
        <v>0</v>
      </c>
      <c r="F23" s="47">
        <f>C23*F20/1000</f>
        <v>0</v>
      </c>
      <c r="G23" s="47">
        <f>D23*50*G20/1000</f>
        <v>0</v>
      </c>
      <c r="H23" s="48">
        <f>E23*H20</f>
        <v>0</v>
      </c>
      <c r="I23" s="18"/>
      <c r="J23" s="19"/>
      <c r="K23" s="52">
        <f>I23*K20</f>
        <v>0</v>
      </c>
      <c r="L23" s="53">
        <f>J23*L20</f>
        <v>0</v>
      </c>
      <c r="M23" s="18"/>
      <c r="N23" s="19"/>
      <c r="O23" s="52">
        <f>M23*O20</f>
        <v>0</v>
      </c>
      <c r="P23" s="53">
        <f>N23*P20</f>
        <v>0</v>
      </c>
      <c r="Q23" s="18"/>
      <c r="R23" s="19"/>
      <c r="S23" s="52">
        <f>Q23*S20</f>
        <v>0</v>
      </c>
      <c r="T23" s="53">
        <f>R23*T20</f>
        <v>0</v>
      </c>
      <c r="U23" s="18"/>
      <c r="V23" s="19"/>
      <c r="W23" s="52">
        <f>U23*W20</f>
        <v>0</v>
      </c>
      <c r="X23" s="53">
        <f>V23*X20</f>
        <v>0</v>
      </c>
      <c r="Y23" s="18"/>
      <c r="Z23" s="19"/>
      <c r="AA23" s="52">
        <f>Y23*AA20</f>
        <v>0</v>
      </c>
      <c r="AB23" s="53">
        <f>Z23*AB20</f>
        <v>0</v>
      </c>
      <c r="AC23" s="18"/>
      <c r="AD23" s="19"/>
      <c r="AE23" s="52">
        <f>AC23*AE20</f>
        <v>0</v>
      </c>
      <c r="AF23" s="53">
        <f>AD23*AF20</f>
        <v>0</v>
      </c>
      <c r="AG23" s="18"/>
      <c r="AH23" s="31"/>
      <c r="AI23" s="40">
        <f>AG23*AI20</f>
        <v>0</v>
      </c>
      <c r="AJ23" s="46">
        <f>AH23*AJ20</f>
        <v>0</v>
      </c>
      <c r="AK23" s="40">
        <f t="shared" si="16"/>
        <v>0</v>
      </c>
      <c r="AL23" s="40">
        <f t="shared" si="17"/>
        <v>0</v>
      </c>
    </row>
    <row r="24" spans="1:38" ht="38.1" customHeight="1" thickBot="1" x14ac:dyDescent="0.25">
      <c r="A24" s="105"/>
      <c r="B24" s="106"/>
      <c r="C24" s="50">
        <f t="shared" si="13"/>
        <v>0</v>
      </c>
      <c r="D24" s="51">
        <f t="shared" si="14"/>
        <v>0</v>
      </c>
      <c r="E24" s="51">
        <f t="shared" si="15"/>
        <v>0</v>
      </c>
      <c r="F24" s="47">
        <f>C24*F20/1000</f>
        <v>0</v>
      </c>
      <c r="G24" s="47">
        <f>D24*50*G20/1000</f>
        <v>0</v>
      </c>
      <c r="H24" s="48">
        <f>E24*H20</f>
        <v>0</v>
      </c>
      <c r="I24" s="18"/>
      <c r="J24" s="19"/>
      <c r="K24" s="52">
        <f>I24*K20</f>
        <v>0</v>
      </c>
      <c r="L24" s="53">
        <f>J24*L20</f>
        <v>0</v>
      </c>
      <c r="M24" s="18"/>
      <c r="N24" s="19"/>
      <c r="O24" s="52">
        <f>M24*O20</f>
        <v>0</v>
      </c>
      <c r="P24" s="53">
        <f>N24*P20</f>
        <v>0</v>
      </c>
      <c r="Q24" s="18"/>
      <c r="R24" s="19"/>
      <c r="S24" s="52">
        <f>Q24*S20</f>
        <v>0</v>
      </c>
      <c r="T24" s="53">
        <f>R24*T20</f>
        <v>0</v>
      </c>
      <c r="U24" s="18"/>
      <c r="V24" s="19"/>
      <c r="W24" s="52">
        <f>U24*W20</f>
        <v>0</v>
      </c>
      <c r="X24" s="53">
        <f>V24*X20</f>
        <v>0</v>
      </c>
      <c r="Y24" s="18"/>
      <c r="Z24" s="19"/>
      <c r="AA24" s="52">
        <f>Y24*AA20</f>
        <v>0</v>
      </c>
      <c r="AB24" s="53">
        <f>Z24*AB20</f>
        <v>0</v>
      </c>
      <c r="AC24" s="18"/>
      <c r="AD24" s="19"/>
      <c r="AE24" s="52">
        <f>AC24*AE20</f>
        <v>0</v>
      </c>
      <c r="AF24" s="53">
        <f>AD24*AF20</f>
        <v>0</v>
      </c>
      <c r="AG24" s="18"/>
      <c r="AH24" s="31"/>
      <c r="AI24" s="40">
        <f>AG24*AI20</f>
        <v>0</v>
      </c>
      <c r="AJ24" s="46">
        <f>AH24*AJ20</f>
        <v>0</v>
      </c>
      <c r="AK24" s="40">
        <f t="shared" si="16"/>
        <v>0</v>
      </c>
      <c r="AL24" s="40">
        <f t="shared" si="17"/>
        <v>0</v>
      </c>
    </row>
    <row r="25" spans="1:38" ht="38.1" customHeight="1" thickBot="1" x14ac:dyDescent="0.25">
      <c r="A25" s="105"/>
      <c r="B25" s="106"/>
      <c r="C25" s="50">
        <f t="shared" si="13"/>
        <v>0</v>
      </c>
      <c r="D25" s="51">
        <f t="shared" si="14"/>
        <v>0</v>
      </c>
      <c r="E25" s="51">
        <f t="shared" si="15"/>
        <v>0</v>
      </c>
      <c r="F25" s="47">
        <f>C25*F20/1000</f>
        <v>0</v>
      </c>
      <c r="G25" s="47">
        <f>D25*50*G20/1000</f>
        <v>0</v>
      </c>
      <c r="H25" s="48">
        <f>E25*H20</f>
        <v>0</v>
      </c>
      <c r="I25" s="18"/>
      <c r="J25" s="19"/>
      <c r="K25" s="52">
        <f>I25*K20</f>
        <v>0</v>
      </c>
      <c r="L25" s="53">
        <f>J25*L20</f>
        <v>0</v>
      </c>
      <c r="M25" s="18"/>
      <c r="N25" s="19"/>
      <c r="O25" s="52">
        <f>M25*O20</f>
        <v>0</v>
      </c>
      <c r="P25" s="53">
        <f>N25*P20</f>
        <v>0</v>
      </c>
      <c r="Q25" s="18"/>
      <c r="R25" s="19"/>
      <c r="S25" s="52">
        <f>Q25*S20</f>
        <v>0</v>
      </c>
      <c r="T25" s="53">
        <f>R25*T20</f>
        <v>0</v>
      </c>
      <c r="U25" s="18"/>
      <c r="V25" s="19"/>
      <c r="W25" s="52">
        <f>U25*W20</f>
        <v>0</v>
      </c>
      <c r="X25" s="53">
        <f>V25*X20</f>
        <v>0</v>
      </c>
      <c r="Y25" s="18"/>
      <c r="Z25" s="19"/>
      <c r="AA25" s="52">
        <f>Y25*AA20</f>
        <v>0</v>
      </c>
      <c r="AB25" s="53">
        <f>Z25*AB20</f>
        <v>0</v>
      </c>
      <c r="AC25" s="18"/>
      <c r="AD25" s="19"/>
      <c r="AE25" s="52">
        <f>AC25*AE20</f>
        <v>0</v>
      </c>
      <c r="AF25" s="53">
        <f>AD25*AF20</f>
        <v>0</v>
      </c>
      <c r="AG25" s="18"/>
      <c r="AH25" s="31"/>
      <c r="AI25" s="40">
        <f>AG25*AI20</f>
        <v>0</v>
      </c>
      <c r="AJ25" s="46">
        <f>AH25*AJ20</f>
        <v>0</v>
      </c>
      <c r="AK25" s="40">
        <f t="shared" si="16"/>
        <v>0</v>
      </c>
      <c r="AL25" s="40">
        <f t="shared" si="17"/>
        <v>0</v>
      </c>
    </row>
    <row r="26" spans="1:38" ht="38.1" customHeight="1" thickBot="1" x14ac:dyDescent="0.25">
      <c r="A26" s="105"/>
      <c r="B26" s="106"/>
      <c r="C26" s="50">
        <f t="shared" si="13"/>
        <v>0</v>
      </c>
      <c r="D26" s="51">
        <f t="shared" si="14"/>
        <v>0</v>
      </c>
      <c r="E26" s="51">
        <f t="shared" si="15"/>
        <v>0</v>
      </c>
      <c r="F26" s="47">
        <f>C26*F20/1000</f>
        <v>0</v>
      </c>
      <c r="G26" s="47">
        <f>D26*50*G20/1000</f>
        <v>0</v>
      </c>
      <c r="H26" s="48">
        <f>E26*H20</f>
        <v>0</v>
      </c>
      <c r="I26" s="18"/>
      <c r="J26" s="19"/>
      <c r="K26" s="52">
        <f>I26*K20</f>
        <v>0</v>
      </c>
      <c r="L26" s="53">
        <f>J26*L20</f>
        <v>0</v>
      </c>
      <c r="M26" s="18"/>
      <c r="N26" s="19"/>
      <c r="O26" s="52">
        <f>M26*O20</f>
        <v>0</v>
      </c>
      <c r="P26" s="53">
        <f>N26*P20</f>
        <v>0</v>
      </c>
      <c r="Q26" s="18"/>
      <c r="R26" s="19"/>
      <c r="S26" s="52">
        <f>Q26*S20</f>
        <v>0</v>
      </c>
      <c r="T26" s="53">
        <f>R26*T20</f>
        <v>0</v>
      </c>
      <c r="U26" s="18"/>
      <c r="V26" s="19"/>
      <c r="W26" s="52">
        <f>U26*W20</f>
        <v>0</v>
      </c>
      <c r="X26" s="53">
        <f>V26*X20</f>
        <v>0</v>
      </c>
      <c r="Y26" s="18"/>
      <c r="Z26" s="19"/>
      <c r="AA26" s="52">
        <f>Y26*AA20</f>
        <v>0</v>
      </c>
      <c r="AB26" s="53">
        <f>Z26*AB20</f>
        <v>0</v>
      </c>
      <c r="AC26" s="18"/>
      <c r="AD26" s="19"/>
      <c r="AE26" s="52">
        <f>AC26*AE20</f>
        <v>0</v>
      </c>
      <c r="AF26" s="53">
        <f>AD26*AF20</f>
        <v>0</v>
      </c>
      <c r="AG26" s="18"/>
      <c r="AH26" s="31"/>
      <c r="AI26" s="40">
        <f>AG26*AI20</f>
        <v>0</v>
      </c>
      <c r="AJ26" s="46">
        <f>AH26*AJ20</f>
        <v>0</v>
      </c>
      <c r="AK26" s="40">
        <f t="shared" si="16"/>
        <v>0</v>
      </c>
      <c r="AL26" s="40">
        <f t="shared" si="17"/>
        <v>0</v>
      </c>
    </row>
    <row r="27" spans="1:38" ht="38.1" customHeight="1" thickBot="1" x14ac:dyDescent="0.25">
      <c r="A27" s="105"/>
      <c r="B27" s="106"/>
      <c r="C27" s="50">
        <f t="shared" si="13"/>
        <v>0</v>
      </c>
      <c r="D27" s="51">
        <f t="shared" si="14"/>
        <v>0</v>
      </c>
      <c r="E27" s="51">
        <f t="shared" si="15"/>
        <v>0</v>
      </c>
      <c r="F27" s="47">
        <f>C27*F20/1000</f>
        <v>0</v>
      </c>
      <c r="G27" s="47">
        <f>D27*50*G20/1000</f>
        <v>0</v>
      </c>
      <c r="H27" s="48">
        <f>E27*H20</f>
        <v>0</v>
      </c>
      <c r="I27" s="26"/>
      <c r="J27" s="27"/>
      <c r="K27" s="52">
        <f>I27*K20</f>
        <v>0</v>
      </c>
      <c r="L27" s="53">
        <f>J27*L20</f>
        <v>0</v>
      </c>
      <c r="M27" s="26"/>
      <c r="N27" s="27"/>
      <c r="O27" s="52">
        <f>M27*O20</f>
        <v>0</v>
      </c>
      <c r="P27" s="53">
        <f>N27*P20</f>
        <v>0</v>
      </c>
      <c r="Q27" s="26"/>
      <c r="R27" s="27"/>
      <c r="S27" s="52">
        <f>Q27*S20</f>
        <v>0</v>
      </c>
      <c r="T27" s="53">
        <f>R27*T20</f>
        <v>0</v>
      </c>
      <c r="U27" s="26"/>
      <c r="V27" s="27"/>
      <c r="W27" s="52">
        <f>U27*W20</f>
        <v>0</v>
      </c>
      <c r="X27" s="53">
        <f>V27*X20</f>
        <v>0</v>
      </c>
      <c r="Y27" s="26"/>
      <c r="Z27" s="27"/>
      <c r="AA27" s="52">
        <f>Y27*AA20</f>
        <v>0</v>
      </c>
      <c r="AB27" s="53">
        <f>Z27*AB20</f>
        <v>0</v>
      </c>
      <c r="AC27" s="26"/>
      <c r="AD27" s="27"/>
      <c r="AE27" s="52">
        <f>AC27*AE20</f>
        <v>0</v>
      </c>
      <c r="AF27" s="53">
        <f>AD27*AF20</f>
        <v>0</v>
      </c>
      <c r="AG27" s="18"/>
      <c r="AH27" s="31"/>
      <c r="AI27" s="40">
        <f>AG27*AI20</f>
        <v>0</v>
      </c>
      <c r="AJ27" s="46">
        <f>AH27*AJ20</f>
        <v>0</v>
      </c>
      <c r="AK27" s="40">
        <f t="shared" si="16"/>
        <v>0</v>
      </c>
      <c r="AL27" s="40">
        <f t="shared" si="17"/>
        <v>0</v>
      </c>
    </row>
    <row r="28" spans="1:38" ht="20.100000000000001" customHeight="1" x14ac:dyDescent="0.2">
      <c r="A28" s="84">
        <f>AL28+AK28+AJ28+H28+G28+F28</f>
        <v>0</v>
      </c>
      <c r="B28" s="81" t="s">
        <v>58</v>
      </c>
      <c r="C28" s="91">
        <f t="shared" ref="C28:H28" si="18">SUM(C21:C27)</f>
        <v>0</v>
      </c>
      <c r="D28" s="94">
        <f t="shared" si="18"/>
        <v>0</v>
      </c>
      <c r="E28" s="94">
        <f t="shared" si="18"/>
        <v>0</v>
      </c>
      <c r="F28" s="115">
        <f t="shared" si="18"/>
        <v>0</v>
      </c>
      <c r="G28" s="121">
        <f t="shared" si="18"/>
        <v>0</v>
      </c>
      <c r="H28" s="121">
        <f t="shared" si="18"/>
        <v>0</v>
      </c>
      <c r="I28" s="34"/>
      <c r="J28" s="34"/>
      <c r="K28" s="118">
        <f>SUM(K21:K27)</f>
        <v>0</v>
      </c>
      <c r="L28" s="118">
        <f>SUM(L21:L27)</f>
        <v>0</v>
      </c>
      <c r="M28" s="34"/>
      <c r="N28" s="34"/>
      <c r="O28" s="118">
        <f>SUM(O21:O27)</f>
        <v>0</v>
      </c>
      <c r="P28" s="118">
        <f>SUM(P21:P27)</f>
        <v>0</v>
      </c>
      <c r="Q28" s="34"/>
      <c r="R28" s="34"/>
      <c r="S28" s="118">
        <f>SUM(S21:S27)</f>
        <v>0</v>
      </c>
      <c r="T28" s="118">
        <f>SUM(T21:T27)</f>
        <v>0</v>
      </c>
      <c r="U28" s="34"/>
      <c r="V28" s="34"/>
      <c r="W28" s="118">
        <f>SUM(W21:W27)</f>
        <v>0</v>
      </c>
      <c r="X28" s="118">
        <f>SUM(X21:X27)</f>
        <v>0</v>
      </c>
      <c r="Y28" s="34"/>
      <c r="Z28" s="34"/>
      <c r="AA28" s="118">
        <f>SUM(AA21:AA27)</f>
        <v>0</v>
      </c>
      <c r="AB28" s="118">
        <f>SUM(AB21:AB27)</f>
        <v>0</v>
      </c>
      <c r="AC28" s="34"/>
      <c r="AD28" s="34"/>
      <c r="AE28" s="118">
        <f>SUM(AE21:AE27)</f>
        <v>0</v>
      </c>
      <c r="AF28" s="118">
        <f>SUM(AF21:AF27)</f>
        <v>0</v>
      </c>
      <c r="AG28" s="124"/>
      <c r="AH28" s="124"/>
      <c r="AI28" s="118">
        <f>SUM(AI21:AI27)</f>
        <v>0</v>
      </c>
      <c r="AJ28" s="118">
        <f>SUM(AJ21:AJ27)</f>
        <v>0</v>
      </c>
      <c r="AK28" s="118">
        <f>SUM(AK21:AK27)</f>
        <v>0</v>
      </c>
      <c r="AL28" s="118">
        <f>SUM(AL21:AL27)</f>
        <v>0</v>
      </c>
    </row>
    <row r="29" spans="1:38" ht="20.100000000000001" customHeight="1" x14ac:dyDescent="0.2">
      <c r="A29" s="85"/>
      <c r="B29" s="82"/>
      <c r="C29" s="92"/>
      <c r="D29" s="95"/>
      <c r="E29" s="97"/>
      <c r="F29" s="116"/>
      <c r="G29" s="122"/>
      <c r="H29" s="119"/>
      <c r="I29" s="34"/>
      <c r="J29" s="34"/>
      <c r="K29" s="119"/>
      <c r="L29" s="119"/>
      <c r="M29" s="34"/>
      <c r="N29" s="34"/>
      <c r="O29" s="119"/>
      <c r="P29" s="119"/>
      <c r="Q29" s="34"/>
      <c r="R29" s="34"/>
      <c r="S29" s="119"/>
      <c r="T29" s="119"/>
      <c r="U29" s="34"/>
      <c r="V29" s="34"/>
      <c r="W29" s="119"/>
      <c r="X29" s="119"/>
      <c r="Y29" s="34"/>
      <c r="Z29" s="34"/>
      <c r="AA29" s="119"/>
      <c r="AB29" s="119"/>
      <c r="AC29" s="34"/>
      <c r="AD29" s="34"/>
      <c r="AE29" s="119"/>
      <c r="AF29" s="119"/>
      <c r="AG29" s="124"/>
      <c r="AH29" s="124"/>
      <c r="AI29" s="119"/>
      <c r="AJ29" s="119"/>
      <c r="AK29" s="119"/>
      <c r="AL29" s="119"/>
    </row>
    <row r="30" spans="1:38" ht="20.100000000000001" customHeight="1" thickBot="1" x14ac:dyDescent="0.25">
      <c r="A30" s="86"/>
      <c r="B30" s="83"/>
      <c r="C30" s="93"/>
      <c r="D30" s="96"/>
      <c r="E30" s="98"/>
      <c r="F30" s="117"/>
      <c r="G30" s="123"/>
      <c r="H30" s="120"/>
      <c r="I30" s="34"/>
      <c r="J30" s="34"/>
      <c r="K30" s="120"/>
      <c r="L30" s="120"/>
      <c r="M30" s="34"/>
      <c r="N30" s="34"/>
      <c r="O30" s="120"/>
      <c r="P30" s="120"/>
      <c r="Q30" s="34"/>
      <c r="R30" s="34"/>
      <c r="S30" s="120"/>
      <c r="T30" s="120"/>
      <c r="U30" s="34"/>
      <c r="V30" s="34"/>
      <c r="W30" s="120"/>
      <c r="X30" s="120"/>
      <c r="Y30" s="34"/>
      <c r="Z30" s="34"/>
      <c r="AA30" s="120"/>
      <c r="AB30" s="120"/>
      <c r="AC30" s="34"/>
      <c r="AD30" s="34"/>
      <c r="AE30" s="120"/>
      <c r="AF30" s="120"/>
      <c r="AG30" s="124"/>
      <c r="AH30" s="124"/>
      <c r="AI30" s="120"/>
      <c r="AJ30" s="120"/>
      <c r="AK30" s="120"/>
      <c r="AL30" s="120"/>
    </row>
    <row r="31" spans="1:38" ht="20.100000000000001" customHeight="1" x14ac:dyDescent="0.2"/>
  </sheetData>
  <sheetProtection password="CA54" sheet="1" objects="1" scenarios="1" selectLockedCells="1"/>
  <mergeCells count="130">
    <mergeCell ref="W12:W14"/>
    <mergeCell ref="X12:X14"/>
    <mergeCell ref="AA12:AA14"/>
    <mergeCell ref="S12:S14"/>
    <mergeCell ref="AL12:AL14"/>
    <mergeCell ref="AK12:AK14"/>
    <mergeCell ref="C18:E18"/>
    <mergeCell ref="F18:H18"/>
    <mergeCell ref="A18:B18"/>
    <mergeCell ref="AI12:AI14"/>
    <mergeCell ref="A13:F13"/>
    <mergeCell ref="AG12:AG14"/>
    <mergeCell ref="T12:T14"/>
    <mergeCell ref="G12:G14"/>
    <mergeCell ref="H12:H14"/>
    <mergeCell ref="K12:K14"/>
    <mergeCell ref="L12:L14"/>
    <mergeCell ref="O12:O14"/>
    <mergeCell ref="P12:P14"/>
    <mergeCell ref="C3:H3"/>
    <mergeCell ref="A3:B3"/>
    <mergeCell ref="I3:L3"/>
    <mergeCell ref="M3:P3"/>
    <mergeCell ref="A2:F2"/>
    <mergeCell ref="G2:AL2"/>
    <mergeCell ref="AG17:AJ17"/>
    <mergeCell ref="A1:AL1"/>
    <mergeCell ref="AG3:AH3"/>
    <mergeCell ref="AI3:AI4"/>
    <mergeCell ref="AJ3:AJ4"/>
    <mergeCell ref="AK3:AK4"/>
    <mergeCell ref="Q3:T3"/>
    <mergeCell ref="U3:X3"/>
    <mergeCell ref="Y3:AB3"/>
    <mergeCell ref="AC3:AF3"/>
    <mergeCell ref="M17:P17"/>
    <mergeCell ref="Q17:T17"/>
    <mergeCell ref="U17:X17"/>
    <mergeCell ref="Y17:AB17"/>
    <mergeCell ref="AL3:AL4"/>
    <mergeCell ref="AJ12:AJ14"/>
    <mergeCell ref="AB12:AB14"/>
    <mergeCell ref="AE12:AE14"/>
    <mergeCell ref="AF12:AF14"/>
    <mergeCell ref="AH12:AH14"/>
    <mergeCell ref="AK28:AK30"/>
    <mergeCell ref="S28:S30"/>
    <mergeCell ref="T28:T30"/>
    <mergeCell ref="AC17:AF17"/>
    <mergeCell ref="A15:AL15"/>
    <mergeCell ref="A16:F16"/>
    <mergeCell ref="G16:AL16"/>
    <mergeCell ref="A17:B17"/>
    <mergeCell ref="C17:H17"/>
    <mergeCell ref="I17:L17"/>
    <mergeCell ref="W28:W30"/>
    <mergeCell ref="X28:X30"/>
    <mergeCell ref="AA28:AA30"/>
    <mergeCell ref="AB28:AB30"/>
    <mergeCell ref="AL28:AL30"/>
    <mergeCell ref="AE28:AE30"/>
    <mergeCell ref="AF28:AF30"/>
    <mergeCell ref="AG28:AG30"/>
    <mergeCell ref="AH28:AH30"/>
    <mergeCell ref="AJ28:AJ30"/>
    <mergeCell ref="A22:B22"/>
    <mergeCell ref="A21:B21"/>
    <mergeCell ref="F28:F30"/>
    <mergeCell ref="AI28:AI30"/>
    <mergeCell ref="G28:G30"/>
    <mergeCell ref="H28:H30"/>
    <mergeCell ref="K28:K30"/>
    <mergeCell ref="L28:L30"/>
    <mergeCell ref="O28:O30"/>
    <mergeCell ref="P28:P30"/>
    <mergeCell ref="K18:L18"/>
    <mergeCell ref="I18:J18"/>
    <mergeCell ref="W18:X18"/>
    <mergeCell ref="U18:V18"/>
    <mergeCell ref="S18:T18"/>
    <mergeCell ref="Q18:R18"/>
    <mergeCell ref="AG18:AH18"/>
    <mergeCell ref="AI18:AJ18"/>
    <mergeCell ref="AH19:AH20"/>
    <mergeCell ref="AG19:AG20"/>
    <mergeCell ref="O18:P18"/>
    <mergeCell ref="M18:N18"/>
    <mergeCell ref="AE18:AF18"/>
    <mergeCell ref="AC18:AD18"/>
    <mergeCell ref="AA18:AB18"/>
    <mergeCell ref="Y18:Z18"/>
    <mergeCell ref="E28:E30"/>
    <mergeCell ref="A19:B20"/>
    <mergeCell ref="E19:E20"/>
    <mergeCell ref="D19:D20"/>
    <mergeCell ref="C19:C20"/>
    <mergeCell ref="A27:B27"/>
    <mergeCell ref="A26:B26"/>
    <mergeCell ref="A25:B25"/>
    <mergeCell ref="A24:B24"/>
    <mergeCell ref="A23:B23"/>
    <mergeCell ref="AD19:AD20"/>
    <mergeCell ref="AC19:AC20"/>
    <mergeCell ref="R19:R20"/>
    <mergeCell ref="Q19:Q20"/>
    <mergeCell ref="V19:V20"/>
    <mergeCell ref="U19:U20"/>
    <mergeCell ref="B28:B30"/>
    <mergeCell ref="A28:A30"/>
    <mergeCell ref="Z19:Z20"/>
    <mergeCell ref="Y19:Y20"/>
    <mergeCell ref="J19:J20"/>
    <mergeCell ref="I19:I20"/>
    <mergeCell ref="N19:N20"/>
    <mergeCell ref="M19:M20"/>
    <mergeCell ref="C28:C30"/>
    <mergeCell ref="D28:D30"/>
    <mergeCell ref="AK17:AK20"/>
    <mergeCell ref="AN4:AN5"/>
    <mergeCell ref="AO10:AR10"/>
    <mergeCell ref="AR11:AU11"/>
    <mergeCell ref="AV7:AY7"/>
    <mergeCell ref="AV8:AY8"/>
    <mergeCell ref="AO6:AR6"/>
    <mergeCell ref="AO7:AR7"/>
    <mergeCell ref="AO8:AR8"/>
    <mergeCell ref="AO9:AR9"/>
    <mergeCell ref="AO5:BA5"/>
    <mergeCell ref="AV6:AY6"/>
    <mergeCell ref="AL17:AL20"/>
  </mergeCells>
  <phoneticPr fontId="1" type="noConversion"/>
  <pageMargins left="0.9" right="0.94" top="0.09" bottom="0.08" header="0.11" footer="0.05"/>
  <pageSetup paperSize="9" orientation="landscape" horizontalDpi="300" verticalDpi="300" r:id="rId1"/>
  <headerFooter alignWithMargins="0"/>
  <ignoredErrors>
    <ignoredError sqref="C22:C27 D22:D27 E22:E27 F22:F23 F24:F27 K21 F21 E21 D21 C21 K22:K27 O21 O22:O27 S21 S22:S27 W21:W27 AA21:AA27 AE21:AE2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MAYAR</dc:creator>
  <cp:lastModifiedBy>Hany</cp:lastModifiedBy>
  <cp:lastPrinted>2009-07-22T14:12:52Z</cp:lastPrinted>
  <dcterms:created xsi:type="dcterms:W3CDTF">2009-07-14T21:00:35Z</dcterms:created>
  <dcterms:modified xsi:type="dcterms:W3CDTF">2014-04-04T21:13:32Z</dcterms:modified>
</cp:coreProperties>
</file>