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'Sheet1'!$A$1:$S$81</definedName>
  </definedNames>
  <calcPr fullCalcOnLoad="1"/>
</workbook>
</file>

<file path=xl/sharedStrings.xml><?xml version="1.0" encoding="utf-8"?>
<sst xmlns="http://schemas.openxmlformats.org/spreadsheetml/2006/main" count="167" uniqueCount="57">
  <si>
    <t>نوع</t>
  </si>
  <si>
    <t>القطعة</t>
  </si>
  <si>
    <t>مقاس الحديد</t>
  </si>
  <si>
    <t>(مم)</t>
  </si>
  <si>
    <t>الوزن</t>
  </si>
  <si>
    <t>كجم</t>
  </si>
  <si>
    <t>نموذج</t>
  </si>
  <si>
    <t>الطـــول  (بالمــتر)</t>
  </si>
  <si>
    <t>A</t>
  </si>
  <si>
    <t>B</t>
  </si>
  <si>
    <t>C</t>
  </si>
  <si>
    <t>D</t>
  </si>
  <si>
    <t>E</t>
  </si>
  <si>
    <t>F</t>
  </si>
  <si>
    <t>طول القطعة</t>
  </si>
  <si>
    <t>بالمتر</t>
  </si>
  <si>
    <t>اجمالى الوزن</t>
  </si>
  <si>
    <t>النمـــــــــــــاذج</t>
  </si>
  <si>
    <t>كــجم</t>
  </si>
  <si>
    <t>ملاحظات</t>
  </si>
  <si>
    <t xml:space="preserve">تفريد الحيد </t>
  </si>
  <si>
    <t>الأســـــاســــــات</t>
  </si>
  <si>
    <t>لما قبله</t>
  </si>
  <si>
    <t>إجمـــــــــالى الــــــــــوزن الكلى</t>
  </si>
  <si>
    <t xml:space="preserve">إجمــــــــــــالى الــــوزن </t>
  </si>
  <si>
    <t xml:space="preserve">       إجمـــــــــالى الــــــــوزن</t>
  </si>
  <si>
    <t>ق1 فرش</t>
  </si>
  <si>
    <t>ق1 غطاء</t>
  </si>
  <si>
    <t>ق1 حزام</t>
  </si>
  <si>
    <t>ق2 غطاء</t>
  </si>
  <si>
    <t>ق2 حزام</t>
  </si>
  <si>
    <t>ق2فرش</t>
  </si>
  <si>
    <t>القواعد</t>
  </si>
  <si>
    <t>عدد الاسياخ</t>
  </si>
  <si>
    <t>اجمالى العدد</t>
  </si>
  <si>
    <t>عدد</t>
  </si>
  <si>
    <t>كانات</t>
  </si>
  <si>
    <t>الشدادات</t>
  </si>
  <si>
    <t xml:space="preserve">عدد الاسياخ </t>
  </si>
  <si>
    <t>ع1</t>
  </si>
  <si>
    <t>كانة 1</t>
  </si>
  <si>
    <t>ع2</t>
  </si>
  <si>
    <t>كانة 2</t>
  </si>
  <si>
    <t>اشاير الاعمدة</t>
  </si>
  <si>
    <t>اشاير السلم</t>
  </si>
  <si>
    <t>ق3 فرش س</t>
  </si>
  <si>
    <t>ق3 فرش ع</t>
  </si>
  <si>
    <t>ق3 غطاء س</t>
  </si>
  <si>
    <t>ق3 غطاء ع</t>
  </si>
  <si>
    <t>ق4 فرش س</t>
  </si>
  <si>
    <t>ق4 فرش ع</t>
  </si>
  <si>
    <t>ق4 غطاء س</t>
  </si>
  <si>
    <t>ق4 غطاء ع</t>
  </si>
  <si>
    <t>السقف</t>
  </si>
  <si>
    <t>بلاطة</t>
  </si>
  <si>
    <t>الكمر</t>
  </si>
  <si>
    <t>الاعمدة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</si>
</sst>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name val="Arabic Transparent"/>
      <family val="0"/>
    </font>
    <font>
      <b/>
      <sz val="10"/>
      <name val="Arial"/>
      <family val="0"/>
    </font>
    <font>
      <b/>
      <sz val="12"/>
      <color indexed="10"/>
      <name val="Arial"/>
      <family val="0"/>
    </font>
    <font>
      <b/>
      <sz val="12"/>
      <color indexed="48"/>
      <name val="Arial"/>
      <family val="0"/>
    </font>
    <font>
      <b/>
      <sz val="14"/>
      <name val="Arabic Transparent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readingOrder="2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readingOrder="2"/>
    </xf>
    <xf numFmtId="0" fontId="5" fillId="0" borderId="0" xfId="0" applyFont="1" applyBorder="1" applyAlignment="1">
      <alignment horizontal="center" readingOrder="2"/>
    </xf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readingOrder="2"/>
    </xf>
    <xf numFmtId="0" fontId="5" fillId="0" borderId="0" xfId="0" applyFont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readingOrder="2"/>
    </xf>
    <xf numFmtId="0" fontId="8" fillId="0" borderId="0" xfId="0" applyFont="1" applyAlignment="1">
      <alignment readingOrder="2"/>
    </xf>
    <xf numFmtId="0" fontId="9" fillId="0" borderId="0" xfId="0" applyFont="1" applyAlignment="1">
      <alignment readingOrder="2"/>
    </xf>
    <xf numFmtId="0" fontId="0" fillId="0" borderId="0" xfId="0" applyAlignment="1">
      <alignment readingOrder="2"/>
    </xf>
    <xf numFmtId="0" fontId="8" fillId="0" borderId="0" xfId="0" applyFont="1" applyAlignment="1">
      <alignment horizontal="center" readingOrder="2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142875</xdr:rowOff>
    </xdr:from>
    <xdr:to>
      <xdr:col>4</xdr:col>
      <xdr:colOff>219075</xdr:colOff>
      <xdr:row>6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47625</xdr:rowOff>
    </xdr:from>
    <xdr:to>
      <xdr:col>4</xdr:col>
      <xdr:colOff>314325</xdr:colOff>
      <xdr:row>10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9175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4</xdr:col>
      <xdr:colOff>276225</xdr:colOff>
      <xdr:row>14</xdr:row>
      <xdr:rowOff>123825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71675"/>
          <a:ext cx="1181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4</xdr:col>
      <xdr:colOff>171450</xdr:colOff>
      <xdr:row>15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71700"/>
          <a:ext cx="1076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171450</xdr:rowOff>
    </xdr:from>
    <xdr:to>
      <xdr:col>4</xdr:col>
      <xdr:colOff>314325</xdr:colOff>
      <xdr:row>16</xdr:row>
      <xdr:rowOff>161925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2543175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171450</xdr:rowOff>
    </xdr:from>
    <xdr:to>
      <xdr:col>4</xdr:col>
      <xdr:colOff>95250</xdr:colOff>
      <xdr:row>30</xdr:row>
      <xdr:rowOff>38100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362575"/>
          <a:ext cx="1000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4</xdr:col>
      <xdr:colOff>171450</xdr:colOff>
      <xdr:row>33</xdr:row>
      <xdr:rowOff>123825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019800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45</xdr:row>
      <xdr:rowOff>95250</xdr:rowOff>
    </xdr:from>
    <xdr:to>
      <xdr:col>4</xdr:col>
      <xdr:colOff>85725</xdr:colOff>
      <xdr:row>51</xdr:row>
      <xdr:rowOff>47625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39250"/>
          <a:ext cx="962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19050</xdr:rowOff>
    </xdr:from>
    <xdr:to>
      <xdr:col>3</xdr:col>
      <xdr:colOff>400050</xdr:colOff>
      <xdr:row>56</xdr:row>
      <xdr:rowOff>152400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163175"/>
          <a:ext cx="885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54</xdr:row>
      <xdr:rowOff>0</xdr:rowOff>
    </xdr:from>
    <xdr:to>
      <xdr:col>4</xdr:col>
      <xdr:colOff>114300</xdr:colOff>
      <xdr:row>60</xdr:row>
      <xdr:rowOff>19050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0944225"/>
          <a:ext cx="1009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38100</xdr:rowOff>
    </xdr:from>
    <xdr:to>
      <xdr:col>4</xdr:col>
      <xdr:colOff>104775</xdr:colOff>
      <xdr:row>61</xdr:row>
      <xdr:rowOff>0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182350"/>
          <a:ext cx="1009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D1">
      <selection activeCell="E97" sqref="E97"/>
    </sheetView>
  </sheetViews>
  <sheetFormatPr defaultColWidth="9.140625" defaultRowHeight="12.75"/>
  <cols>
    <col min="1" max="1" width="0.5625" style="0" customWidth="1"/>
    <col min="2" max="2" width="3.421875" style="0" customWidth="1"/>
    <col min="3" max="3" width="3.28125" style="0" customWidth="1"/>
    <col min="4" max="4" width="6.28125" style="0" customWidth="1"/>
    <col min="5" max="5" width="15.8515625" style="0" customWidth="1"/>
    <col min="6" max="6" width="11.57421875" style="0" customWidth="1"/>
    <col min="7" max="7" width="17.28125" style="0" customWidth="1"/>
    <col min="8" max="8" width="16.28125" style="0" customWidth="1"/>
    <col min="9" max="9" width="6.8515625" style="0" customWidth="1"/>
    <col min="10" max="10" width="5.57421875" style="0" customWidth="1"/>
    <col min="11" max="11" width="6.140625" style="0" customWidth="1"/>
    <col min="12" max="12" width="6.421875" style="1" customWidth="1"/>
    <col min="13" max="13" width="6.7109375" style="1" customWidth="1"/>
    <col min="14" max="14" width="8.28125" style="1" customWidth="1"/>
    <col min="15" max="15" width="5.140625" style="1" customWidth="1"/>
    <col min="16" max="16" width="7.7109375" style="1" customWidth="1"/>
    <col min="17" max="17" width="9.57421875" style="1" customWidth="1"/>
    <col min="18" max="18" width="3.7109375" style="1" customWidth="1"/>
    <col min="19" max="19" width="14.00390625" style="0" customWidth="1"/>
  </cols>
  <sheetData>
    <row r="1" spans="1:19" ht="13.5" customHeight="1">
      <c r="A1" s="2"/>
      <c r="B1" s="2" t="s">
        <v>17</v>
      </c>
      <c r="C1" s="2"/>
      <c r="D1" s="2"/>
      <c r="E1" s="25" t="s">
        <v>20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5.75">
      <c r="A2" s="2"/>
      <c r="B2" s="2"/>
      <c r="C2" s="2"/>
      <c r="D2" s="2"/>
      <c r="E2" s="25" t="s">
        <v>21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5.75">
      <c r="A3" s="2"/>
      <c r="B3" s="2"/>
      <c r="C3" s="2"/>
      <c r="D3" s="2"/>
      <c r="E3" s="25" t="s">
        <v>32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.75">
      <c r="A4" s="2"/>
      <c r="B4" s="2"/>
      <c r="C4" s="2"/>
      <c r="D4" s="2"/>
      <c r="E4" s="8" t="s">
        <v>16</v>
      </c>
      <c r="F4" s="8" t="s">
        <v>14</v>
      </c>
      <c r="G4" s="25" t="s">
        <v>19</v>
      </c>
      <c r="H4" s="27"/>
      <c r="I4" s="8"/>
      <c r="J4" s="8"/>
      <c r="K4" s="8" t="s">
        <v>7</v>
      </c>
      <c r="L4" s="7"/>
      <c r="M4" s="7"/>
      <c r="N4" s="7"/>
      <c r="O4" s="7" t="s">
        <v>6</v>
      </c>
      <c r="P4" s="7" t="s">
        <v>4</v>
      </c>
      <c r="Q4" s="12" t="s">
        <v>2</v>
      </c>
      <c r="R4" s="7" t="s">
        <v>35</v>
      </c>
      <c r="S4" s="7" t="s">
        <v>0</v>
      </c>
    </row>
    <row r="5" spans="1:19" ht="15.75">
      <c r="A5" s="2"/>
      <c r="B5" s="2"/>
      <c r="C5" s="2"/>
      <c r="D5" s="2"/>
      <c r="E5" s="7" t="s">
        <v>5</v>
      </c>
      <c r="F5" s="7" t="s">
        <v>15</v>
      </c>
      <c r="G5" s="8" t="s">
        <v>34</v>
      </c>
      <c r="H5" s="8" t="s">
        <v>33</v>
      </c>
      <c r="I5" s="7" t="s">
        <v>13</v>
      </c>
      <c r="J5" s="7" t="s">
        <v>12</v>
      </c>
      <c r="K5" s="7" t="s">
        <v>11</v>
      </c>
      <c r="L5" s="7" t="s">
        <v>10</v>
      </c>
      <c r="M5" s="7" t="s">
        <v>9</v>
      </c>
      <c r="N5" s="7" t="s">
        <v>8</v>
      </c>
      <c r="O5" s="7"/>
      <c r="P5" s="7" t="s">
        <v>5</v>
      </c>
      <c r="Q5" s="7" t="s">
        <v>3</v>
      </c>
      <c r="R5" s="7"/>
      <c r="S5" s="7" t="s">
        <v>1</v>
      </c>
    </row>
    <row r="6" spans="1:19" ht="15.75">
      <c r="A6" s="2"/>
      <c r="B6" s="2"/>
      <c r="C6" s="2"/>
      <c r="D6" s="2"/>
      <c r="E6" s="10">
        <f>F6*G6*P6</f>
        <v>209.23056</v>
      </c>
      <c r="F6" s="10">
        <f>I6+J6+K6+L6+M6+N6</f>
        <v>2.5500000000000003</v>
      </c>
      <c r="G6" s="10">
        <f>H6*L6*R6</f>
        <v>92.39999999999999</v>
      </c>
      <c r="H6" s="10">
        <v>7</v>
      </c>
      <c r="I6" s="10"/>
      <c r="J6" s="10"/>
      <c r="K6" s="10"/>
      <c r="L6" s="10">
        <v>1.65</v>
      </c>
      <c r="M6" s="10">
        <v>0.45</v>
      </c>
      <c r="N6" s="10">
        <v>0.45</v>
      </c>
      <c r="O6" s="10">
        <v>2</v>
      </c>
      <c r="P6" s="10">
        <v>0.888</v>
      </c>
      <c r="Q6" s="11">
        <v>12</v>
      </c>
      <c r="R6" s="10">
        <v>8</v>
      </c>
      <c r="S6" s="6" t="s">
        <v>26</v>
      </c>
    </row>
    <row r="7" spans="1:19" ht="15.75">
      <c r="A7" s="2"/>
      <c r="B7" s="2"/>
      <c r="C7" s="2"/>
      <c r="D7" s="2"/>
      <c r="E7" s="10">
        <f aca="true" t="shared" si="0" ref="E7:E12">F7*G7*P7</f>
        <v>151.04880000000003</v>
      </c>
      <c r="F7" s="10">
        <f>I7+J7+K7+L7+M7+N7</f>
        <v>2.25</v>
      </c>
      <c r="G7" s="10">
        <f>H7*L7*R7</f>
        <v>75.60000000000001</v>
      </c>
      <c r="H7" s="10">
        <v>7</v>
      </c>
      <c r="I7" s="10"/>
      <c r="J7" s="10"/>
      <c r="K7" s="10"/>
      <c r="L7" s="10">
        <v>1.35</v>
      </c>
      <c r="M7" s="10">
        <v>0.45</v>
      </c>
      <c r="N7" s="10">
        <v>0.45</v>
      </c>
      <c r="O7" s="10">
        <v>2</v>
      </c>
      <c r="P7" s="10">
        <v>0.888</v>
      </c>
      <c r="Q7" s="10">
        <v>12</v>
      </c>
      <c r="R7" s="10">
        <v>8</v>
      </c>
      <c r="S7" s="6" t="s">
        <v>27</v>
      </c>
    </row>
    <row r="8" spans="1:19" ht="15.75">
      <c r="A8" s="2"/>
      <c r="B8" s="2"/>
      <c r="C8" s="2"/>
      <c r="D8" s="2"/>
      <c r="E8" s="10">
        <f t="shared" si="0"/>
        <v>19.840000000000003</v>
      </c>
      <c r="F8" s="10">
        <f>I8+J8+K8+L8+M8+N8</f>
        <v>6.200000000000001</v>
      </c>
      <c r="G8" s="10">
        <f>H8*R8</f>
        <v>8</v>
      </c>
      <c r="H8" s="10">
        <v>1</v>
      </c>
      <c r="I8" s="10">
        <v>0.1</v>
      </c>
      <c r="J8" s="10">
        <v>0.1</v>
      </c>
      <c r="K8" s="10">
        <f>M8</f>
        <v>1.35</v>
      </c>
      <c r="L8" s="10">
        <f>N8</f>
        <v>1.65</v>
      </c>
      <c r="M8" s="10">
        <f>L7</f>
        <v>1.35</v>
      </c>
      <c r="N8" s="10">
        <f>L6</f>
        <v>1.65</v>
      </c>
      <c r="O8" s="10">
        <v>3</v>
      </c>
      <c r="P8" s="10">
        <v>0.4</v>
      </c>
      <c r="Q8" s="10">
        <v>8</v>
      </c>
      <c r="R8" s="10">
        <v>8</v>
      </c>
      <c r="S8" s="6" t="s">
        <v>28</v>
      </c>
    </row>
    <row r="9" spans="1:19" ht="15.75">
      <c r="A9" s="2"/>
      <c r="B9" s="2"/>
      <c r="C9" s="2"/>
      <c r="D9" s="2"/>
      <c r="E9" s="10">
        <f t="shared" si="0"/>
        <v>18.881100000000004</v>
      </c>
      <c r="F9" s="10">
        <f>I9+J9+K9+L9+M9+N9</f>
        <v>2.25</v>
      </c>
      <c r="G9" s="10">
        <f>H9*L9*R9</f>
        <v>9.450000000000001</v>
      </c>
      <c r="H9" s="10">
        <v>7</v>
      </c>
      <c r="I9" s="10"/>
      <c r="J9" s="10"/>
      <c r="K9" s="10"/>
      <c r="L9" s="10">
        <v>1.35</v>
      </c>
      <c r="M9" s="10">
        <v>0.45</v>
      </c>
      <c r="N9" s="10">
        <v>0.45</v>
      </c>
      <c r="O9" s="10">
        <v>2</v>
      </c>
      <c r="P9" s="10">
        <v>0.888</v>
      </c>
      <c r="Q9" s="10">
        <v>12</v>
      </c>
      <c r="R9" s="10">
        <v>1</v>
      </c>
      <c r="S9" s="6" t="s">
        <v>31</v>
      </c>
    </row>
    <row r="10" spans="1:19" ht="15.75">
      <c r="A10" s="2"/>
      <c r="B10" s="2"/>
      <c r="C10" s="2"/>
      <c r="D10" s="2"/>
      <c r="E10" s="10">
        <f t="shared" si="0"/>
        <v>18.881100000000004</v>
      </c>
      <c r="F10" s="10">
        <f>I10+J10+K10+L10+M10+N10</f>
        <v>2.25</v>
      </c>
      <c r="G10" s="10">
        <f>H10*L10*R10</f>
        <v>9.450000000000001</v>
      </c>
      <c r="H10" s="10">
        <v>7</v>
      </c>
      <c r="I10" s="10"/>
      <c r="J10" s="10"/>
      <c r="K10" s="10"/>
      <c r="L10" s="10">
        <v>1.35</v>
      </c>
      <c r="M10" s="10">
        <v>0.45</v>
      </c>
      <c r="N10" s="10">
        <v>0.45</v>
      </c>
      <c r="O10" s="10">
        <v>2</v>
      </c>
      <c r="P10" s="10">
        <v>0.888</v>
      </c>
      <c r="Q10" s="10">
        <v>12</v>
      </c>
      <c r="R10" s="10">
        <v>1</v>
      </c>
      <c r="S10" s="6" t="s">
        <v>29</v>
      </c>
    </row>
    <row r="11" spans="1:19" ht="15.75">
      <c r="A11" s="2"/>
      <c r="B11" s="2"/>
      <c r="C11" s="2"/>
      <c r="D11" s="2"/>
      <c r="E11" s="10">
        <f t="shared" si="0"/>
        <v>2.2399999999999998</v>
      </c>
      <c r="F11" s="10">
        <f>I11+J11+K11+L11+M11+N11</f>
        <v>5.6</v>
      </c>
      <c r="G11" s="10">
        <f>H11*R11</f>
        <v>1</v>
      </c>
      <c r="H11" s="10">
        <v>1</v>
      </c>
      <c r="I11" s="10">
        <v>0.1</v>
      </c>
      <c r="J11" s="10">
        <v>0.1</v>
      </c>
      <c r="K11" s="10">
        <f>M11</f>
        <v>1.35</v>
      </c>
      <c r="L11" s="10">
        <f>N11</f>
        <v>1.35</v>
      </c>
      <c r="M11" s="10">
        <f>L10</f>
        <v>1.35</v>
      </c>
      <c r="N11" s="10">
        <f>L10</f>
        <v>1.35</v>
      </c>
      <c r="O11" s="10">
        <v>3</v>
      </c>
      <c r="P11" s="10">
        <v>0.4</v>
      </c>
      <c r="Q11" s="10">
        <v>8</v>
      </c>
      <c r="R11" s="10">
        <v>1</v>
      </c>
      <c r="S11" s="6" t="s">
        <v>30</v>
      </c>
    </row>
    <row r="12" spans="1:19" ht="15.75">
      <c r="A12" s="2"/>
      <c r="B12" s="2"/>
      <c r="C12" s="2"/>
      <c r="D12" s="2"/>
      <c r="E12" s="10">
        <f t="shared" si="0"/>
        <v>26.1072</v>
      </c>
      <c r="F12" s="10">
        <f aca="true" t="shared" si="1" ref="F12:F19">I12+J12+K12+L12+M12+N12</f>
        <v>2.8</v>
      </c>
      <c r="G12" s="10">
        <f aca="true" t="shared" si="2" ref="G12:G19">H12*L12*R12</f>
        <v>10.5</v>
      </c>
      <c r="H12" s="10">
        <v>7</v>
      </c>
      <c r="I12" s="10"/>
      <c r="J12" s="10"/>
      <c r="K12" s="10"/>
      <c r="L12" s="10">
        <v>1.5</v>
      </c>
      <c r="M12" s="10">
        <v>0.65</v>
      </c>
      <c r="N12" s="10">
        <v>0.65</v>
      </c>
      <c r="O12" s="10">
        <v>2</v>
      </c>
      <c r="P12" s="10">
        <v>0.888</v>
      </c>
      <c r="Q12" s="10">
        <v>12</v>
      </c>
      <c r="R12" s="10">
        <v>1</v>
      </c>
      <c r="S12" s="6" t="s">
        <v>45</v>
      </c>
    </row>
    <row r="13" spans="1:19" ht="15.75">
      <c r="A13" s="2"/>
      <c r="B13" s="2"/>
      <c r="C13" s="2"/>
      <c r="D13" s="2"/>
      <c r="E13" s="10">
        <f aca="true" t="shared" si="3" ref="E13:E19">F13*G13*P13</f>
        <v>27.972</v>
      </c>
      <c r="F13" s="10">
        <f t="shared" si="1"/>
        <v>3</v>
      </c>
      <c r="G13" s="10">
        <f t="shared" si="2"/>
        <v>10.5</v>
      </c>
      <c r="H13" s="10">
        <v>7</v>
      </c>
      <c r="I13" s="10"/>
      <c r="J13" s="10"/>
      <c r="K13" s="10"/>
      <c r="L13" s="10">
        <f>N13</f>
        <v>1.5</v>
      </c>
      <c r="M13" s="10"/>
      <c r="N13" s="10">
        <v>1.5</v>
      </c>
      <c r="O13" s="10">
        <v>5</v>
      </c>
      <c r="P13" s="10">
        <v>0.888</v>
      </c>
      <c r="Q13" s="10">
        <v>12</v>
      </c>
      <c r="R13" s="10">
        <v>1</v>
      </c>
      <c r="S13" s="6" t="s">
        <v>46</v>
      </c>
    </row>
    <row r="14" spans="1:19" ht="15.75">
      <c r="A14" s="2"/>
      <c r="B14" s="2"/>
      <c r="C14" s="2"/>
      <c r="D14" s="2"/>
      <c r="E14" s="10">
        <f t="shared" si="3"/>
        <v>112.30758000000002</v>
      </c>
      <c r="F14" s="10">
        <f t="shared" si="1"/>
        <v>4.95</v>
      </c>
      <c r="G14" s="10">
        <f t="shared" si="2"/>
        <v>25.55</v>
      </c>
      <c r="H14" s="10">
        <v>7</v>
      </c>
      <c r="I14" s="10"/>
      <c r="J14" s="10"/>
      <c r="K14" s="10"/>
      <c r="L14" s="10">
        <v>3.65</v>
      </c>
      <c r="M14" s="10">
        <v>0.65</v>
      </c>
      <c r="N14" s="10">
        <v>0.65</v>
      </c>
      <c r="O14" s="10">
        <v>2</v>
      </c>
      <c r="P14" s="10">
        <v>0.888</v>
      </c>
      <c r="Q14" s="10">
        <v>12</v>
      </c>
      <c r="R14" s="10">
        <v>1</v>
      </c>
      <c r="S14" s="6" t="s">
        <v>47</v>
      </c>
    </row>
    <row r="15" spans="1:19" ht="15.75">
      <c r="A15" s="2"/>
      <c r="B15" s="2"/>
      <c r="C15" s="2"/>
      <c r="D15" s="2"/>
      <c r="E15" s="10">
        <f t="shared" si="3"/>
        <v>165.62532000000002</v>
      </c>
      <c r="F15" s="10">
        <f t="shared" si="1"/>
        <v>7.3</v>
      </c>
      <c r="G15" s="10">
        <f t="shared" si="2"/>
        <v>25.55</v>
      </c>
      <c r="H15" s="10">
        <v>7</v>
      </c>
      <c r="I15" s="10"/>
      <c r="J15" s="10"/>
      <c r="K15" s="10"/>
      <c r="L15" s="10">
        <f>N15</f>
        <v>3.65</v>
      </c>
      <c r="M15" s="10"/>
      <c r="N15" s="10">
        <v>3.65</v>
      </c>
      <c r="O15" s="10">
        <v>5</v>
      </c>
      <c r="P15" s="10">
        <v>0.888</v>
      </c>
      <c r="Q15" s="10">
        <v>12</v>
      </c>
      <c r="R15" s="10">
        <v>1</v>
      </c>
      <c r="S15" s="6" t="s">
        <v>48</v>
      </c>
    </row>
    <row r="16" spans="1:19" ht="15.75">
      <c r="A16" s="2"/>
      <c r="B16" s="2"/>
      <c r="C16" s="2"/>
      <c r="D16" s="2"/>
      <c r="E16" s="10">
        <f t="shared" si="3"/>
        <v>26.1072</v>
      </c>
      <c r="F16" s="10">
        <f t="shared" si="1"/>
        <v>2.8</v>
      </c>
      <c r="G16" s="10">
        <f t="shared" si="2"/>
        <v>10.5</v>
      </c>
      <c r="H16" s="10">
        <v>7</v>
      </c>
      <c r="I16" s="10"/>
      <c r="J16" s="10"/>
      <c r="K16" s="10"/>
      <c r="L16" s="10">
        <v>1.5</v>
      </c>
      <c r="M16" s="10">
        <v>0.65</v>
      </c>
      <c r="N16" s="10">
        <v>0.65</v>
      </c>
      <c r="O16" s="10">
        <v>2</v>
      </c>
      <c r="P16" s="10">
        <v>0.888</v>
      </c>
      <c r="Q16" s="10">
        <v>12</v>
      </c>
      <c r="R16" s="10">
        <v>1</v>
      </c>
      <c r="S16" s="6" t="s">
        <v>49</v>
      </c>
    </row>
    <row r="17" spans="1:19" ht="15.75">
      <c r="A17" s="2"/>
      <c r="B17" s="2"/>
      <c r="C17" s="2"/>
      <c r="D17" s="2"/>
      <c r="E17" s="10">
        <f t="shared" si="3"/>
        <v>27.972</v>
      </c>
      <c r="F17" s="10">
        <f t="shared" si="1"/>
        <v>3</v>
      </c>
      <c r="G17" s="10">
        <f t="shared" si="2"/>
        <v>10.5</v>
      </c>
      <c r="H17" s="10">
        <v>7</v>
      </c>
      <c r="I17" s="10"/>
      <c r="J17" s="10"/>
      <c r="K17" s="10"/>
      <c r="L17" s="10">
        <f>N17</f>
        <v>1.5</v>
      </c>
      <c r="M17" s="10"/>
      <c r="N17" s="10">
        <v>1.5</v>
      </c>
      <c r="O17" s="10">
        <v>5</v>
      </c>
      <c r="P17" s="10">
        <v>0.888</v>
      </c>
      <c r="Q17" s="10">
        <v>12</v>
      </c>
      <c r="R17" s="10">
        <v>1</v>
      </c>
      <c r="S17" s="6" t="s">
        <v>50</v>
      </c>
    </row>
    <row r="18" spans="1:19" ht="18" customHeight="1">
      <c r="A18" s="2"/>
      <c r="B18" s="2"/>
      <c r="C18" s="2"/>
      <c r="D18" s="2"/>
      <c r="E18" s="10">
        <f t="shared" si="3"/>
        <v>96.82974</v>
      </c>
      <c r="F18" s="10">
        <f t="shared" si="1"/>
        <v>4.65</v>
      </c>
      <c r="G18" s="10">
        <f t="shared" si="2"/>
        <v>23.45</v>
      </c>
      <c r="H18" s="10">
        <v>7</v>
      </c>
      <c r="I18" s="10"/>
      <c r="J18" s="10"/>
      <c r="K18" s="10"/>
      <c r="L18" s="10">
        <v>3.35</v>
      </c>
      <c r="M18" s="10">
        <v>0.65</v>
      </c>
      <c r="N18" s="10">
        <v>0.65</v>
      </c>
      <c r="O18" s="10">
        <v>2</v>
      </c>
      <c r="P18" s="10">
        <v>0.888</v>
      </c>
      <c r="Q18" s="10">
        <v>12</v>
      </c>
      <c r="R18" s="10">
        <v>1</v>
      </c>
      <c r="S18" s="6" t="s">
        <v>51</v>
      </c>
    </row>
    <row r="19" spans="1:19" ht="15.75">
      <c r="A19" s="2"/>
      <c r="B19" s="2"/>
      <c r="C19" s="2"/>
      <c r="D19" s="2"/>
      <c r="E19" s="10">
        <f t="shared" si="3"/>
        <v>139.51812</v>
      </c>
      <c r="F19" s="10">
        <f t="shared" si="1"/>
        <v>6.7</v>
      </c>
      <c r="G19" s="10">
        <f t="shared" si="2"/>
        <v>23.45</v>
      </c>
      <c r="H19" s="10">
        <v>7</v>
      </c>
      <c r="I19" s="10"/>
      <c r="J19" s="10"/>
      <c r="K19" s="10"/>
      <c r="L19" s="10">
        <f>N19</f>
        <v>3.35</v>
      </c>
      <c r="M19" s="10"/>
      <c r="N19" s="10">
        <v>3.35</v>
      </c>
      <c r="O19" s="10">
        <v>5</v>
      </c>
      <c r="P19" s="10">
        <v>0.888</v>
      </c>
      <c r="Q19" s="10">
        <v>12</v>
      </c>
      <c r="R19" s="10">
        <v>1</v>
      </c>
      <c r="S19" s="6" t="s">
        <v>52</v>
      </c>
    </row>
    <row r="20" spans="1:19" ht="15.75">
      <c r="A20" s="2"/>
      <c r="B20" s="2"/>
      <c r="C20" s="2"/>
      <c r="D20" s="2"/>
      <c r="E20" s="20">
        <f>SUM(E6:E19)</f>
        <v>1042.56072</v>
      </c>
      <c r="F20" s="10" t="s">
        <v>18</v>
      </c>
      <c r="G20" s="10"/>
      <c r="H20" s="9"/>
      <c r="I20" s="10" t="s">
        <v>24</v>
      </c>
      <c r="J20" s="9"/>
      <c r="K20" s="9"/>
      <c r="L20" s="10"/>
      <c r="M20" s="10"/>
      <c r="N20" s="10"/>
      <c r="O20" s="10"/>
      <c r="P20" s="10"/>
      <c r="Q20" s="10"/>
      <c r="R20" s="10"/>
      <c r="S20" s="6"/>
    </row>
    <row r="21" spans="1:19" ht="15.75">
      <c r="A21" s="2"/>
      <c r="B21" s="2"/>
      <c r="C21" s="2"/>
      <c r="D21" s="2"/>
      <c r="E21" s="9">
        <v>0</v>
      </c>
      <c r="F21" s="7" t="s">
        <v>18</v>
      </c>
      <c r="G21" s="7"/>
      <c r="H21" s="6" t="s">
        <v>22</v>
      </c>
      <c r="I21" s="6"/>
      <c r="J21" s="6"/>
      <c r="K21" s="6" t="s">
        <v>25</v>
      </c>
      <c r="L21" s="7"/>
      <c r="M21" s="7"/>
      <c r="N21" s="7"/>
      <c r="O21" s="7"/>
      <c r="P21" s="7"/>
      <c r="Q21" s="7"/>
      <c r="R21" s="7"/>
      <c r="S21" s="6"/>
    </row>
    <row r="22" spans="1:19" ht="15.75">
      <c r="A22" s="2"/>
      <c r="B22" s="2"/>
      <c r="C22" s="2"/>
      <c r="D22" s="2"/>
      <c r="E22" s="20">
        <f>E20+E21</f>
        <v>1042.56072</v>
      </c>
      <c r="F22" s="7" t="s">
        <v>18</v>
      </c>
      <c r="G22" s="7"/>
      <c r="H22" s="6"/>
      <c r="I22" s="6"/>
      <c r="J22" s="6" t="s">
        <v>23</v>
      </c>
      <c r="K22" s="6"/>
      <c r="L22" s="7"/>
      <c r="M22" s="7"/>
      <c r="N22" s="7"/>
      <c r="O22" s="7"/>
      <c r="P22" s="7"/>
      <c r="Q22" s="7"/>
      <c r="R22" s="7"/>
      <c r="S22" s="6"/>
    </row>
    <row r="23" spans="1:19" ht="15">
      <c r="A23" s="2"/>
      <c r="B23" s="2"/>
      <c r="C23" s="2"/>
      <c r="D23" s="2"/>
      <c r="E23" s="5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  <c r="Q23" s="4"/>
      <c r="R23" s="4"/>
      <c r="S23" s="3"/>
    </row>
    <row r="24" spans="1:19" ht="15.75">
      <c r="A24" s="2"/>
      <c r="B24" s="2"/>
      <c r="C24" s="2"/>
      <c r="D24" s="2"/>
      <c r="E24" s="25" t="s">
        <v>37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5.75">
      <c r="A25" s="2"/>
      <c r="B25" s="2"/>
      <c r="C25" s="2"/>
      <c r="D25" s="2"/>
      <c r="E25" s="13" t="s">
        <v>16</v>
      </c>
      <c r="F25" s="13" t="s">
        <v>14</v>
      </c>
      <c r="G25" s="25" t="s">
        <v>19</v>
      </c>
      <c r="H25" s="27"/>
      <c r="I25" s="13"/>
      <c r="J25" s="13"/>
      <c r="K25" s="13" t="s">
        <v>7</v>
      </c>
      <c r="L25" s="14"/>
      <c r="M25" s="14"/>
      <c r="N25" s="14"/>
      <c r="O25" s="14" t="s">
        <v>6</v>
      </c>
      <c r="P25" s="14" t="s">
        <v>4</v>
      </c>
      <c r="Q25" s="14" t="s">
        <v>2</v>
      </c>
      <c r="R25" s="14" t="s">
        <v>35</v>
      </c>
      <c r="S25" s="14" t="s">
        <v>0</v>
      </c>
    </row>
    <row r="26" spans="1:19" ht="15.75">
      <c r="A26" s="2"/>
      <c r="B26" s="2"/>
      <c r="C26" s="2"/>
      <c r="D26" s="2"/>
      <c r="E26" s="13" t="s">
        <v>5</v>
      </c>
      <c r="F26" s="13" t="s">
        <v>15</v>
      </c>
      <c r="G26" s="8" t="s">
        <v>34</v>
      </c>
      <c r="H26" s="8" t="s">
        <v>33</v>
      </c>
      <c r="I26" s="13" t="s">
        <v>13</v>
      </c>
      <c r="J26" s="13" t="s">
        <v>12</v>
      </c>
      <c r="K26" s="13" t="s">
        <v>11</v>
      </c>
      <c r="L26" s="14" t="s">
        <v>10</v>
      </c>
      <c r="M26" s="14" t="s">
        <v>9</v>
      </c>
      <c r="N26" s="14" t="s">
        <v>8</v>
      </c>
      <c r="O26" s="14"/>
      <c r="P26" s="14" t="s">
        <v>5</v>
      </c>
      <c r="Q26" s="14" t="s">
        <v>3</v>
      </c>
      <c r="R26" s="14"/>
      <c r="S26" s="14" t="s">
        <v>1</v>
      </c>
    </row>
    <row r="27" spans="1:19" ht="18">
      <c r="A27" s="2"/>
      <c r="B27" s="2"/>
      <c r="C27" s="2"/>
      <c r="D27" s="2"/>
      <c r="E27" s="16">
        <f>F27*G27*P27</f>
        <v>71.04</v>
      </c>
      <c r="F27" s="16">
        <f aca="true" t="shared" si="4" ref="F27:F41">I27+J27+K27+L27+M27+N27</f>
        <v>10</v>
      </c>
      <c r="G27" s="10">
        <f>H27*R27</f>
        <v>8</v>
      </c>
      <c r="H27" s="10">
        <v>4</v>
      </c>
      <c r="I27" s="15"/>
      <c r="J27" s="15"/>
      <c r="K27" s="15"/>
      <c r="L27" s="16"/>
      <c r="M27" s="16"/>
      <c r="N27" s="28">
        <v>10</v>
      </c>
      <c r="O27" s="16">
        <v>5</v>
      </c>
      <c r="P27" s="16">
        <v>0.888</v>
      </c>
      <c r="Q27" s="17">
        <v>12</v>
      </c>
      <c r="R27" s="16">
        <v>2</v>
      </c>
      <c r="S27" s="14"/>
    </row>
    <row r="28" spans="1:19" ht="18">
      <c r="A28" s="2"/>
      <c r="B28" s="2"/>
      <c r="C28" s="2"/>
      <c r="D28" s="2"/>
      <c r="E28" s="16">
        <f aca="true" t="shared" si="5" ref="E28:E41">F28*G28*P28</f>
        <v>71.04</v>
      </c>
      <c r="F28" s="16">
        <f t="shared" si="4"/>
        <v>10</v>
      </c>
      <c r="G28" s="10">
        <f>H28*R28</f>
        <v>8</v>
      </c>
      <c r="H28" s="10">
        <v>4</v>
      </c>
      <c r="I28" s="15"/>
      <c r="J28" s="15"/>
      <c r="K28" s="15"/>
      <c r="L28" s="16"/>
      <c r="M28" s="16"/>
      <c r="N28" s="28">
        <v>10</v>
      </c>
      <c r="O28" s="16">
        <v>5</v>
      </c>
      <c r="P28" s="16">
        <v>0.888</v>
      </c>
      <c r="Q28" s="17">
        <v>12</v>
      </c>
      <c r="R28" s="16">
        <v>2</v>
      </c>
      <c r="S28" s="14"/>
    </row>
    <row r="29" spans="1:19" ht="15.75">
      <c r="A29" s="2"/>
      <c r="B29" s="2"/>
      <c r="C29" s="2"/>
      <c r="D29" s="2"/>
      <c r="E29" s="16">
        <f t="shared" si="5"/>
        <v>76.80000000000001</v>
      </c>
      <c r="F29" s="16">
        <f t="shared" si="4"/>
        <v>1.6</v>
      </c>
      <c r="G29" s="10">
        <f>H29*N28*R28</f>
        <v>120</v>
      </c>
      <c r="H29" s="10">
        <v>6</v>
      </c>
      <c r="I29" s="16">
        <v>0.1</v>
      </c>
      <c r="J29" s="16">
        <v>0.1</v>
      </c>
      <c r="K29" s="15">
        <v>0.55</v>
      </c>
      <c r="L29" s="16">
        <v>0.15</v>
      </c>
      <c r="M29" s="16">
        <v>0.55</v>
      </c>
      <c r="N29" s="16">
        <v>0.15</v>
      </c>
      <c r="O29" s="16">
        <v>3</v>
      </c>
      <c r="P29" s="16">
        <v>0.4</v>
      </c>
      <c r="Q29" s="16">
        <v>8</v>
      </c>
      <c r="R29" s="16">
        <v>2</v>
      </c>
      <c r="S29" s="14" t="s">
        <v>36</v>
      </c>
    </row>
    <row r="30" spans="1:19" ht="18">
      <c r="A30" s="2"/>
      <c r="B30" s="2"/>
      <c r="C30" s="2"/>
      <c r="D30" s="2"/>
      <c r="E30" s="16">
        <f t="shared" si="5"/>
        <v>170.496</v>
      </c>
      <c r="F30" s="16">
        <f t="shared" si="4"/>
        <v>12</v>
      </c>
      <c r="G30" s="10">
        <f>H30*R30</f>
        <v>16</v>
      </c>
      <c r="H30" s="10">
        <v>4</v>
      </c>
      <c r="I30" s="15"/>
      <c r="J30" s="15"/>
      <c r="K30" s="15"/>
      <c r="L30" s="16"/>
      <c r="M30" s="16"/>
      <c r="N30" s="28">
        <v>12</v>
      </c>
      <c r="O30" s="16">
        <v>4</v>
      </c>
      <c r="P30" s="16">
        <v>0.888</v>
      </c>
      <c r="Q30" s="17">
        <v>12</v>
      </c>
      <c r="R30" s="16">
        <v>4</v>
      </c>
      <c r="S30" s="14"/>
    </row>
    <row r="31" spans="5:19" ht="18">
      <c r="E31" s="16">
        <f t="shared" si="5"/>
        <v>170.496</v>
      </c>
      <c r="F31" s="16">
        <f t="shared" si="4"/>
        <v>12</v>
      </c>
      <c r="G31" s="10">
        <f>H31*R31</f>
        <v>16</v>
      </c>
      <c r="H31" s="10">
        <v>4</v>
      </c>
      <c r="I31" s="15"/>
      <c r="J31" s="15"/>
      <c r="K31" s="15"/>
      <c r="L31" s="16"/>
      <c r="M31" s="16"/>
      <c r="N31" s="28">
        <v>12</v>
      </c>
      <c r="O31" s="16">
        <v>4</v>
      </c>
      <c r="P31" s="16">
        <v>0.888</v>
      </c>
      <c r="Q31" s="17">
        <v>12</v>
      </c>
      <c r="R31" s="16">
        <v>4</v>
      </c>
      <c r="S31" s="14"/>
    </row>
    <row r="32" spans="5:19" ht="15.75">
      <c r="E32" s="16">
        <f t="shared" si="5"/>
        <v>184.32000000000002</v>
      </c>
      <c r="F32" s="16">
        <f t="shared" si="4"/>
        <v>1.6</v>
      </c>
      <c r="G32" s="10">
        <f>H32*N31*R30</f>
        <v>288</v>
      </c>
      <c r="H32" s="10">
        <v>6</v>
      </c>
      <c r="I32" s="16">
        <v>0.1</v>
      </c>
      <c r="J32" s="16">
        <v>0.1</v>
      </c>
      <c r="K32" s="15">
        <v>0.55</v>
      </c>
      <c r="L32" s="16">
        <v>0.15</v>
      </c>
      <c r="M32" s="16">
        <v>0.55</v>
      </c>
      <c r="N32" s="16">
        <v>0.15</v>
      </c>
      <c r="O32" s="16">
        <v>3</v>
      </c>
      <c r="P32" s="16">
        <v>0.4</v>
      </c>
      <c r="Q32" s="16">
        <v>8</v>
      </c>
      <c r="R32" s="16">
        <v>4</v>
      </c>
      <c r="S32" s="14" t="s">
        <v>36</v>
      </c>
    </row>
    <row r="33" spans="5:19" ht="15.75">
      <c r="E33" s="16">
        <f t="shared" si="5"/>
        <v>71.04</v>
      </c>
      <c r="F33" s="16">
        <f t="shared" si="4"/>
        <v>10</v>
      </c>
      <c r="G33" s="10">
        <f>H33*R33</f>
        <v>8</v>
      </c>
      <c r="H33" s="10">
        <v>4</v>
      </c>
      <c r="I33" s="15"/>
      <c r="J33" s="15"/>
      <c r="K33" s="15"/>
      <c r="L33" s="16"/>
      <c r="M33" s="16"/>
      <c r="N33" s="16">
        <v>10</v>
      </c>
      <c r="O33" s="16">
        <v>5</v>
      </c>
      <c r="P33" s="16">
        <v>0.888</v>
      </c>
      <c r="Q33" s="17">
        <v>12</v>
      </c>
      <c r="R33" s="16">
        <v>2</v>
      </c>
      <c r="S33" s="19"/>
    </row>
    <row r="34" spans="5:19" ht="15.75">
      <c r="E34" s="16">
        <f t="shared" si="5"/>
        <v>71.04</v>
      </c>
      <c r="F34" s="16">
        <f t="shared" si="4"/>
        <v>10</v>
      </c>
      <c r="G34" s="10">
        <f>H34*R34</f>
        <v>8</v>
      </c>
      <c r="H34" s="10">
        <v>4</v>
      </c>
      <c r="I34" s="15"/>
      <c r="J34" s="15"/>
      <c r="K34" s="15"/>
      <c r="L34" s="16"/>
      <c r="M34" s="16"/>
      <c r="N34" s="16">
        <v>10</v>
      </c>
      <c r="O34" s="16">
        <v>5</v>
      </c>
      <c r="P34" s="16">
        <v>0.888</v>
      </c>
      <c r="Q34" s="17">
        <v>12</v>
      </c>
      <c r="R34" s="16">
        <v>2</v>
      </c>
      <c r="S34" s="19"/>
    </row>
    <row r="35" spans="5:19" ht="15.75">
      <c r="E35" s="16">
        <f t="shared" si="5"/>
        <v>76.80000000000001</v>
      </c>
      <c r="F35" s="16">
        <f t="shared" si="4"/>
        <v>1.6</v>
      </c>
      <c r="G35" s="10">
        <f>H35*N34*R34</f>
        <v>120</v>
      </c>
      <c r="H35" s="10">
        <v>6</v>
      </c>
      <c r="I35" s="16">
        <v>0.1</v>
      </c>
      <c r="J35" s="16">
        <v>0.1</v>
      </c>
      <c r="K35" s="15">
        <v>0.55</v>
      </c>
      <c r="L35" s="16">
        <v>0.15</v>
      </c>
      <c r="M35" s="16">
        <v>0.55</v>
      </c>
      <c r="N35" s="16">
        <v>0.15</v>
      </c>
      <c r="O35" s="16">
        <v>3</v>
      </c>
      <c r="P35" s="16">
        <v>0.4</v>
      </c>
      <c r="Q35" s="16">
        <v>8</v>
      </c>
      <c r="R35" s="16">
        <v>2</v>
      </c>
      <c r="S35" s="14" t="s">
        <v>36</v>
      </c>
    </row>
    <row r="36" spans="5:19" ht="16.5">
      <c r="E36" s="16">
        <f t="shared" si="5"/>
        <v>39.072</v>
      </c>
      <c r="F36" s="16">
        <f t="shared" si="4"/>
        <v>11</v>
      </c>
      <c r="G36" s="10">
        <f>H36*R36</f>
        <v>4</v>
      </c>
      <c r="H36" s="10">
        <v>4</v>
      </c>
      <c r="I36" s="15"/>
      <c r="J36" s="15"/>
      <c r="K36" s="15"/>
      <c r="L36" s="16"/>
      <c r="M36" s="16"/>
      <c r="N36" s="16">
        <v>11</v>
      </c>
      <c r="O36" s="16">
        <v>5</v>
      </c>
      <c r="P36" s="16">
        <v>0.888</v>
      </c>
      <c r="Q36" s="17">
        <v>12</v>
      </c>
      <c r="R36" s="16">
        <v>1</v>
      </c>
      <c r="S36" s="14"/>
    </row>
    <row r="37" spans="5:19" ht="16.5">
      <c r="E37" s="16">
        <f t="shared" si="5"/>
        <v>39.072</v>
      </c>
      <c r="F37" s="16">
        <f t="shared" si="4"/>
        <v>11</v>
      </c>
      <c r="G37" s="10">
        <f>H37*R37</f>
        <v>4</v>
      </c>
      <c r="H37" s="10">
        <v>4</v>
      </c>
      <c r="I37" s="15"/>
      <c r="J37" s="15"/>
      <c r="K37" s="15"/>
      <c r="L37" s="16"/>
      <c r="M37" s="16"/>
      <c r="N37" s="16">
        <v>11</v>
      </c>
      <c r="O37" s="16">
        <v>5</v>
      </c>
      <c r="P37" s="16">
        <v>0.888</v>
      </c>
      <c r="Q37" s="17">
        <v>12</v>
      </c>
      <c r="R37" s="16">
        <v>1</v>
      </c>
      <c r="S37" s="14"/>
    </row>
    <row r="38" spans="5:19" ht="15.75">
      <c r="E38" s="16">
        <f t="shared" si="5"/>
        <v>42.24000000000001</v>
      </c>
      <c r="F38" s="16">
        <f t="shared" si="4"/>
        <v>1.6</v>
      </c>
      <c r="G38" s="10">
        <f>H38*N37</f>
        <v>66</v>
      </c>
      <c r="H38" s="10">
        <v>6</v>
      </c>
      <c r="I38" s="16">
        <v>0.1</v>
      </c>
      <c r="J38" s="16">
        <v>0.1</v>
      </c>
      <c r="K38" s="15">
        <v>0.55</v>
      </c>
      <c r="L38" s="16">
        <v>0.15</v>
      </c>
      <c r="M38" s="16">
        <v>0.55</v>
      </c>
      <c r="N38" s="16">
        <v>0.15</v>
      </c>
      <c r="O38" s="16">
        <v>3</v>
      </c>
      <c r="P38" s="16">
        <v>0.4</v>
      </c>
      <c r="Q38" s="16">
        <v>8</v>
      </c>
      <c r="R38" s="16">
        <v>1</v>
      </c>
      <c r="S38" s="14" t="s">
        <v>36</v>
      </c>
    </row>
    <row r="39" spans="5:19" ht="16.5">
      <c r="E39" s="16">
        <f t="shared" si="5"/>
        <v>28.416</v>
      </c>
      <c r="F39" s="16">
        <f t="shared" si="4"/>
        <v>4</v>
      </c>
      <c r="G39" s="10">
        <f>H39*R39</f>
        <v>8</v>
      </c>
      <c r="H39" s="10">
        <v>4</v>
      </c>
      <c r="I39" s="15"/>
      <c r="J39" s="15"/>
      <c r="K39" s="15"/>
      <c r="L39" s="16"/>
      <c r="M39" s="16"/>
      <c r="N39" s="16">
        <v>4</v>
      </c>
      <c r="O39" s="16">
        <v>5</v>
      </c>
      <c r="P39" s="16">
        <v>0.888</v>
      </c>
      <c r="Q39" s="17">
        <v>12</v>
      </c>
      <c r="R39" s="16">
        <v>2</v>
      </c>
      <c r="S39" s="14"/>
    </row>
    <row r="40" spans="5:19" ht="16.5">
      <c r="E40" s="16">
        <f t="shared" si="5"/>
        <v>28.416</v>
      </c>
      <c r="F40" s="16">
        <f t="shared" si="4"/>
        <v>4</v>
      </c>
      <c r="G40" s="10">
        <f>H40*R40</f>
        <v>8</v>
      </c>
      <c r="H40" s="10">
        <v>4</v>
      </c>
      <c r="I40" s="15"/>
      <c r="J40" s="15"/>
      <c r="K40" s="15"/>
      <c r="L40" s="16"/>
      <c r="M40" s="16"/>
      <c r="N40" s="16">
        <v>4</v>
      </c>
      <c r="O40" s="16">
        <v>5</v>
      </c>
      <c r="P40" s="16">
        <v>0.888</v>
      </c>
      <c r="Q40" s="17">
        <v>12</v>
      </c>
      <c r="R40" s="16">
        <v>2</v>
      </c>
      <c r="S40" s="14"/>
    </row>
    <row r="41" spans="5:19" ht="15.75">
      <c r="E41" s="16">
        <f t="shared" si="5"/>
        <v>30.720000000000006</v>
      </c>
      <c r="F41" s="16">
        <f t="shared" si="4"/>
        <v>1.6</v>
      </c>
      <c r="G41" s="10">
        <f>H41*N40*R40</f>
        <v>48</v>
      </c>
      <c r="H41" s="10">
        <v>6</v>
      </c>
      <c r="I41" s="16">
        <v>0.1</v>
      </c>
      <c r="J41" s="16">
        <v>0.1</v>
      </c>
      <c r="K41" s="15">
        <v>0.55</v>
      </c>
      <c r="L41" s="16">
        <v>0.15</v>
      </c>
      <c r="M41" s="16">
        <v>0.55</v>
      </c>
      <c r="N41" s="16">
        <v>0.15</v>
      </c>
      <c r="O41" s="16">
        <v>3</v>
      </c>
      <c r="P41" s="16">
        <v>0.4</v>
      </c>
      <c r="Q41" s="16">
        <v>8</v>
      </c>
      <c r="R41" s="16">
        <v>2</v>
      </c>
      <c r="S41" s="14" t="s">
        <v>36</v>
      </c>
    </row>
    <row r="42" spans="5:19" ht="15.75">
      <c r="E42" s="21">
        <f>SUM(E27:E41)</f>
        <v>1171.008</v>
      </c>
      <c r="F42" s="14" t="s">
        <v>18</v>
      </c>
      <c r="G42" s="13"/>
      <c r="H42" s="14"/>
      <c r="I42" s="13" t="s">
        <v>24</v>
      </c>
      <c r="J42" s="13"/>
      <c r="K42" s="13"/>
      <c r="L42" s="14"/>
      <c r="M42" s="14"/>
      <c r="N42" s="14"/>
      <c r="O42" s="14"/>
      <c r="P42" s="14"/>
      <c r="Q42" s="14"/>
      <c r="R42" s="14"/>
      <c r="S42" s="18"/>
    </row>
    <row r="43" spans="5:19" ht="15.75">
      <c r="E43" s="22">
        <f>E22</f>
        <v>1042.56072</v>
      </c>
      <c r="F43" s="14" t="s">
        <v>18</v>
      </c>
      <c r="G43" s="13" t="s">
        <v>22</v>
      </c>
      <c r="H43" s="14"/>
      <c r="I43" s="13"/>
      <c r="J43" s="13"/>
      <c r="K43" s="13" t="s">
        <v>25</v>
      </c>
      <c r="L43" s="14"/>
      <c r="M43" s="14"/>
      <c r="N43" s="14"/>
      <c r="O43" s="14"/>
      <c r="P43" s="14"/>
      <c r="Q43" s="14"/>
      <c r="R43" s="14"/>
      <c r="S43" s="18"/>
    </row>
    <row r="44" spans="5:19" ht="15.75">
      <c r="E44" s="21">
        <f>E42+E43</f>
        <v>2213.56872</v>
      </c>
      <c r="F44" s="14" t="s">
        <v>18</v>
      </c>
      <c r="G44" s="13"/>
      <c r="H44" s="14"/>
      <c r="I44" s="13"/>
      <c r="J44" s="13" t="s">
        <v>23</v>
      </c>
      <c r="K44" s="13"/>
      <c r="L44" s="14"/>
      <c r="M44" s="14"/>
      <c r="N44" s="14"/>
      <c r="O44" s="14"/>
      <c r="P44" s="14"/>
      <c r="Q44" s="14"/>
      <c r="R44" s="14"/>
      <c r="S44" s="18"/>
    </row>
    <row r="45" spans="5:19" ht="15.75">
      <c r="E45" s="21"/>
      <c r="F45" s="14"/>
      <c r="G45" s="13"/>
      <c r="H45" s="14"/>
      <c r="I45" s="13"/>
      <c r="J45" s="13"/>
      <c r="K45" s="13"/>
      <c r="L45" s="14"/>
      <c r="M45" s="14"/>
      <c r="N45" s="14"/>
      <c r="O45" s="14"/>
      <c r="P45" s="14"/>
      <c r="Q45" s="14"/>
      <c r="R45" s="14"/>
      <c r="S45" s="18"/>
    </row>
    <row r="46" spans="5:19" ht="15.75">
      <c r="E46" s="25" t="s">
        <v>43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5:19" ht="15.75">
      <c r="E47" s="13" t="s">
        <v>16</v>
      </c>
      <c r="F47" s="13" t="s">
        <v>14</v>
      </c>
      <c r="G47" s="14" t="s">
        <v>19</v>
      </c>
      <c r="H47" s="14" t="s">
        <v>38</v>
      </c>
      <c r="I47" s="13"/>
      <c r="J47" s="13"/>
      <c r="K47" s="13" t="s">
        <v>7</v>
      </c>
      <c r="L47" s="14"/>
      <c r="M47" s="14"/>
      <c r="N47" s="14"/>
      <c r="O47" s="14" t="s">
        <v>6</v>
      </c>
      <c r="P47" s="14" t="s">
        <v>4</v>
      </c>
      <c r="Q47" s="14" t="s">
        <v>2</v>
      </c>
      <c r="R47" s="14" t="s">
        <v>35</v>
      </c>
      <c r="S47" s="14" t="s">
        <v>0</v>
      </c>
    </row>
    <row r="48" spans="5:19" ht="15.75">
      <c r="E48" s="14" t="s">
        <v>5</v>
      </c>
      <c r="F48" s="14" t="s">
        <v>15</v>
      </c>
      <c r="G48" s="8" t="s">
        <v>34</v>
      </c>
      <c r="H48" s="8" t="s">
        <v>33</v>
      </c>
      <c r="I48" s="13" t="s">
        <v>13</v>
      </c>
      <c r="J48" s="13" t="s">
        <v>12</v>
      </c>
      <c r="K48" s="13" t="s">
        <v>11</v>
      </c>
      <c r="L48" s="14" t="s">
        <v>10</v>
      </c>
      <c r="M48" s="14" t="s">
        <v>9</v>
      </c>
      <c r="N48" s="14" t="s">
        <v>8</v>
      </c>
      <c r="O48" s="14"/>
      <c r="P48" s="14" t="s">
        <v>5</v>
      </c>
      <c r="Q48" s="14" t="s">
        <v>3</v>
      </c>
      <c r="R48" s="14"/>
      <c r="S48" s="14" t="s">
        <v>1</v>
      </c>
    </row>
    <row r="49" spans="5:19" ht="15.75">
      <c r="E49" s="16">
        <f>(F49*G49*P49)</f>
        <v>79</v>
      </c>
      <c r="F49" s="16">
        <f>I49+J49+K49+L49+M49+N49</f>
        <v>2.5</v>
      </c>
      <c r="G49" s="10">
        <f>H49*R49</f>
        <v>20</v>
      </c>
      <c r="H49" s="10">
        <v>10</v>
      </c>
      <c r="I49" s="16"/>
      <c r="J49" s="16"/>
      <c r="K49" s="16"/>
      <c r="L49" s="16"/>
      <c r="M49" s="16">
        <v>0.1</v>
      </c>
      <c r="N49" s="16">
        <v>2.4</v>
      </c>
      <c r="O49" s="16">
        <v>1</v>
      </c>
      <c r="P49" s="16">
        <v>1.58</v>
      </c>
      <c r="Q49" s="17">
        <v>16</v>
      </c>
      <c r="R49" s="16">
        <v>2</v>
      </c>
      <c r="S49" s="18" t="s">
        <v>39</v>
      </c>
    </row>
    <row r="50" spans="5:19" ht="15.75">
      <c r="E50" s="16">
        <f>(F50*G50*P50)</f>
        <v>2.5600000000000005</v>
      </c>
      <c r="F50" s="16">
        <f>I50+J50+K50+L50+M50+N50</f>
        <v>1.6</v>
      </c>
      <c r="G50" s="10">
        <v>4</v>
      </c>
      <c r="H50" s="10">
        <v>6</v>
      </c>
      <c r="I50" s="16">
        <v>0.1</v>
      </c>
      <c r="J50" s="16">
        <v>0.1</v>
      </c>
      <c r="K50" s="16">
        <v>0.45</v>
      </c>
      <c r="L50" s="16">
        <v>0.25</v>
      </c>
      <c r="M50" s="16">
        <v>0.45</v>
      </c>
      <c r="N50" s="16">
        <v>0.25</v>
      </c>
      <c r="O50" s="16">
        <v>2</v>
      </c>
      <c r="P50" s="16">
        <v>0.4</v>
      </c>
      <c r="Q50" s="16">
        <v>8</v>
      </c>
      <c r="R50" s="16">
        <v>2</v>
      </c>
      <c r="S50" s="18" t="s">
        <v>40</v>
      </c>
    </row>
    <row r="51" spans="5:19" ht="15.75">
      <c r="E51" s="16">
        <f>(F51*G51*P51)</f>
        <v>474</v>
      </c>
      <c r="F51" s="16">
        <f>I51+J51+K51+L51+M51+N51</f>
        <v>2.5</v>
      </c>
      <c r="G51" s="10">
        <f>H51*R51</f>
        <v>120</v>
      </c>
      <c r="H51" s="10">
        <v>12</v>
      </c>
      <c r="I51" s="16"/>
      <c r="J51" s="16"/>
      <c r="K51" s="16"/>
      <c r="L51" s="16"/>
      <c r="M51" s="16">
        <v>0.1</v>
      </c>
      <c r="N51" s="16">
        <v>2.4</v>
      </c>
      <c r="O51" s="16">
        <v>1</v>
      </c>
      <c r="P51" s="16">
        <v>1.58</v>
      </c>
      <c r="Q51" s="16">
        <v>16</v>
      </c>
      <c r="R51" s="16">
        <v>10</v>
      </c>
      <c r="S51" s="18" t="s">
        <v>41</v>
      </c>
    </row>
    <row r="52" spans="5:19" ht="15.75">
      <c r="E52" s="16">
        <f>(F52*G52*P52)</f>
        <v>4.88</v>
      </c>
      <c r="F52" s="16">
        <f>I52+J52+K52+L52+M52+N52</f>
        <v>3.05</v>
      </c>
      <c r="G52" s="10">
        <v>4</v>
      </c>
      <c r="H52" s="10">
        <v>6</v>
      </c>
      <c r="I52" s="16"/>
      <c r="J52" s="16">
        <v>0.1</v>
      </c>
      <c r="K52" s="16">
        <v>0.55</v>
      </c>
      <c r="L52" s="16">
        <v>0.3</v>
      </c>
      <c r="M52" s="16">
        <v>1</v>
      </c>
      <c r="N52" s="16">
        <v>1.1</v>
      </c>
      <c r="O52" s="16">
        <v>3</v>
      </c>
      <c r="P52" s="16">
        <v>0.4</v>
      </c>
      <c r="Q52" s="16">
        <v>8</v>
      </c>
      <c r="R52" s="16">
        <v>10</v>
      </c>
      <c r="S52" s="18" t="s">
        <v>42</v>
      </c>
    </row>
    <row r="53" spans="5:19" ht="15.75">
      <c r="E53" s="16">
        <f>(F53*G53*P53)</f>
        <v>35.52</v>
      </c>
      <c r="F53" s="16">
        <f>I53+J53+K53+L53+M53+N53</f>
        <v>2.5</v>
      </c>
      <c r="G53" s="10">
        <f>H53*R53</f>
        <v>16</v>
      </c>
      <c r="H53" s="10">
        <v>8</v>
      </c>
      <c r="I53" s="16"/>
      <c r="J53" s="16"/>
      <c r="K53" s="16"/>
      <c r="L53" s="16"/>
      <c r="M53" s="16">
        <v>0.1</v>
      </c>
      <c r="N53" s="16">
        <v>2.4</v>
      </c>
      <c r="O53" s="16">
        <v>1</v>
      </c>
      <c r="P53" s="16">
        <v>0.888</v>
      </c>
      <c r="Q53" s="16">
        <v>12</v>
      </c>
      <c r="R53" s="16">
        <v>2</v>
      </c>
      <c r="S53" s="18" t="s">
        <v>44</v>
      </c>
    </row>
    <row r="54" spans="5:19" ht="15.75">
      <c r="E54" s="16">
        <f>(F54*G54*P54)</f>
        <v>35.52</v>
      </c>
      <c r="F54" s="16">
        <f>I54+J54+K54+L54+M54+N54</f>
        <v>2.5</v>
      </c>
      <c r="G54" s="10">
        <f>H54*R54</f>
        <v>16</v>
      </c>
      <c r="H54" s="10">
        <v>8</v>
      </c>
      <c r="I54" s="16"/>
      <c r="J54" s="16"/>
      <c r="K54" s="16"/>
      <c r="L54" s="16"/>
      <c r="M54" s="16">
        <v>0.1</v>
      </c>
      <c r="N54" s="16">
        <v>2.4</v>
      </c>
      <c r="O54" s="16">
        <v>1</v>
      </c>
      <c r="P54" s="16">
        <v>0.888</v>
      </c>
      <c r="Q54" s="16">
        <v>12</v>
      </c>
      <c r="R54" s="16">
        <v>2</v>
      </c>
      <c r="S54" s="18" t="s">
        <v>44</v>
      </c>
    </row>
    <row r="55" spans="5:19" ht="15.75">
      <c r="E55" s="24">
        <f>SUM(E49:E54)</f>
        <v>631.4799999999999</v>
      </c>
      <c r="F55" s="14" t="s">
        <v>18</v>
      </c>
      <c r="G55" s="13"/>
      <c r="H55" s="14"/>
      <c r="I55" s="13" t="s">
        <v>24</v>
      </c>
      <c r="J55" s="13"/>
      <c r="K55" s="13"/>
      <c r="L55" s="14"/>
      <c r="M55" s="14"/>
      <c r="N55" s="14"/>
      <c r="O55" s="14"/>
      <c r="P55" s="14"/>
      <c r="Q55" s="14"/>
      <c r="R55" s="14"/>
      <c r="S55" s="18"/>
    </row>
    <row r="56" spans="5:19" ht="15.75">
      <c r="E56" s="22">
        <f>E44</f>
        <v>2213.56872</v>
      </c>
      <c r="F56" s="14" t="s">
        <v>18</v>
      </c>
      <c r="G56" s="13" t="s">
        <v>22</v>
      </c>
      <c r="H56" s="14"/>
      <c r="I56" s="13"/>
      <c r="J56" s="13"/>
      <c r="K56" s="13" t="s">
        <v>25</v>
      </c>
      <c r="L56" s="14"/>
      <c r="M56" s="14"/>
      <c r="N56" s="14"/>
      <c r="O56" s="14"/>
      <c r="P56" s="14"/>
      <c r="Q56" s="14"/>
      <c r="R56" s="14"/>
      <c r="S56" s="18"/>
    </row>
    <row r="57" spans="5:19" ht="15.75">
      <c r="E57" s="21">
        <f>E55+E56</f>
        <v>2845.0487200000002</v>
      </c>
      <c r="F57" s="14" t="s">
        <v>18</v>
      </c>
      <c r="G57" s="13"/>
      <c r="H57" s="14"/>
      <c r="I57" s="13"/>
      <c r="J57" s="13" t="s">
        <v>23</v>
      </c>
      <c r="K57" s="13"/>
      <c r="L57" s="14"/>
      <c r="M57" s="14"/>
      <c r="N57" s="14"/>
      <c r="O57" s="14"/>
      <c r="P57" s="14"/>
      <c r="Q57" s="14"/>
      <c r="R57" s="14"/>
      <c r="S57" s="18"/>
    </row>
    <row r="58" spans="5:8" ht="12.75">
      <c r="E58" s="23"/>
      <c r="H58" s="1"/>
    </row>
    <row r="59" spans="8:21" ht="12.75">
      <c r="H59" s="23"/>
      <c r="K59" s="1"/>
      <c r="L59"/>
      <c r="M59"/>
      <c r="N59"/>
      <c r="S59" s="1" t="s">
        <v>53</v>
      </c>
      <c r="T59" s="1"/>
      <c r="U59" s="1"/>
    </row>
    <row r="60" spans="5:21" ht="18">
      <c r="E60" s="16">
        <f>(F60*G60*P60)</f>
        <v>424.08</v>
      </c>
      <c r="F60" s="16">
        <f>I60+J60+K60+L60+M60+N60</f>
        <v>12</v>
      </c>
      <c r="G60" s="10">
        <f>H60*N61</f>
        <v>57</v>
      </c>
      <c r="H60" s="10">
        <v>6</v>
      </c>
      <c r="I60" s="15"/>
      <c r="J60" s="15"/>
      <c r="K60" s="15"/>
      <c r="L60" s="16"/>
      <c r="M60" s="16"/>
      <c r="N60" s="28">
        <v>12</v>
      </c>
      <c r="O60" s="16">
        <v>5</v>
      </c>
      <c r="P60" s="16">
        <v>0.62</v>
      </c>
      <c r="Q60" s="17">
        <v>10</v>
      </c>
      <c r="R60" s="16">
        <v>1</v>
      </c>
      <c r="S60" s="14" t="s">
        <v>54</v>
      </c>
      <c r="T60" s="1"/>
      <c r="U60" s="1"/>
    </row>
    <row r="61" spans="5:21" ht="18">
      <c r="E61" s="16">
        <f>(F61*G61*P61)</f>
        <v>424.08</v>
      </c>
      <c r="F61" s="16">
        <f>I61+J61+K61+L61+M61+N61</f>
        <v>9.5</v>
      </c>
      <c r="G61" s="10">
        <f>H61*N60</f>
        <v>72</v>
      </c>
      <c r="H61" s="10">
        <v>6</v>
      </c>
      <c r="I61" s="15"/>
      <c r="J61" s="15"/>
      <c r="K61" s="15"/>
      <c r="L61" s="16"/>
      <c r="M61" s="16"/>
      <c r="N61" s="28">
        <v>9.5</v>
      </c>
      <c r="O61" s="16">
        <v>5</v>
      </c>
      <c r="P61" s="16">
        <v>0.62</v>
      </c>
      <c r="Q61" s="17">
        <v>10</v>
      </c>
      <c r="R61" s="16">
        <v>1</v>
      </c>
      <c r="S61" s="14"/>
      <c r="T61" s="1"/>
      <c r="U61" s="1"/>
    </row>
    <row r="62" spans="5:21" ht="18">
      <c r="E62" s="16">
        <f>(F62*G62*P62)</f>
        <v>202.464</v>
      </c>
      <c r="F62" s="16">
        <f>I62+J62+K62+L62+M62+N62</f>
        <v>4</v>
      </c>
      <c r="G62" s="10">
        <f>H62*N63</f>
        <v>57</v>
      </c>
      <c r="H62" s="10">
        <v>6</v>
      </c>
      <c r="I62" s="15"/>
      <c r="J62" s="15"/>
      <c r="K62" s="15"/>
      <c r="L62" s="16"/>
      <c r="M62" s="16"/>
      <c r="N62" s="28">
        <v>4</v>
      </c>
      <c r="O62" s="16">
        <v>5</v>
      </c>
      <c r="P62" s="16">
        <v>0.888</v>
      </c>
      <c r="Q62" s="17">
        <v>12</v>
      </c>
      <c r="R62" s="16">
        <v>1</v>
      </c>
      <c r="S62" s="14"/>
      <c r="T62" s="1"/>
      <c r="U62" s="1"/>
    </row>
    <row r="63" spans="5:21" ht="19.5">
      <c r="E63" s="16">
        <f>(F63*G63*P63)</f>
        <v>101.232</v>
      </c>
      <c r="F63" s="16">
        <f>I63+J63+K63+L63+M63+N63</f>
        <v>9.5</v>
      </c>
      <c r="G63" s="10">
        <v>12</v>
      </c>
      <c r="H63" s="10">
        <v>6</v>
      </c>
      <c r="I63" s="15"/>
      <c r="J63" s="15"/>
      <c r="K63" s="15"/>
      <c r="L63" s="16"/>
      <c r="M63" s="16"/>
      <c r="N63" s="28">
        <v>9.5</v>
      </c>
      <c r="O63" s="16">
        <v>5</v>
      </c>
      <c r="P63" s="16">
        <v>0.888</v>
      </c>
      <c r="Q63" s="17">
        <v>12</v>
      </c>
      <c r="R63" s="16">
        <v>1</v>
      </c>
      <c r="S63" s="14"/>
      <c r="T63" s="1"/>
      <c r="U63" s="1"/>
    </row>
    <row r="64" spans="5:21" ht="19.5">
      <c r="E64" s="16">
        <f>(F64*G64*P64)</f>
        <v>149.184</v>
      </c>
      <c r="F64" s="16">
        <f>I64+J64+K64+L64+M64+N64</f>
        <v>4</v>
      </c>
      <c r="G64" s="10">
        <f>H64*N65</f>
        <v>42</v>
      </c>
      <c r="H64" s="10">
        <v>6</v>
      </c>
      <c r="I64" s="15"/>
      <c r="J64" s="15"/>
      <c r="K64" s="15"/>
      <c r="L64" s="16"/>
      <c r="M64" s="16"/>
      <c r="N64" s="28">
        <v>4</v>
      </c>
      <c r="O64" s="16">
        <v>5</v>
      </c>
      <c r="P64" s="16">
        <v>0.888</v>
      </c>
      <c r="Q64" s="17">
        <v>12</v>
      </c>
      <c r="R64" s="16">
        <v>1</v>
      </c>
      <c r="S64" s="14"/>
      <c r="T64" s="1"/>
      <c r="U64" s="1"/>
    </row>
    <row r="65" spans="5:21" ht="19.5">
      <c r="E65" s="16">
        <f>(F65*G65*P65)</f>
        <v>74.592</v>
      </c>
      <c r="F65" s="16">
        <f>I65+J65+K65+L65+M65+N65</f>
        <v>7</v>
      </c>
      <c r="G65" s="10">
        <v>12</v>
      </c>
      <c r="H65" s="10">
        <v>6</v>
      </c>
      <c r="I65" s="15"/>
      <c r="J65" s="15"/>
      <c r="K65" s="15"/>
      <c r="L65" s="16"/>
      <c r="M65" s="16"/>
      <c r="N65" s="28">
        <v>7</v>
      </c>
      <c r="O65" s="16">
        <v>5</v>
      </c>
      <c r="P65" s="16">
        <v>0.888</v>
      </c>
      <c r="Q65" s="17">
        <v>12</v>
      </c>
      <c r="R65" s="16">
        <v>1</v>
      </c>
      <c r="S65" s="14"/>
      <c r="T65" s="1"/>
      <c r="U65" s="1"/>
    </row>
    <row r="66" spans="5:21" ht="19.5">
      <c r="E66" s="16">
        <v>0</v>
      </c>
      <c r="F66" s="16"/>
      <c r="G66" s="10"/>
      <c r="H66" s="10"/>
      <c r="I66" s="15"/>
      <c r="J66" s="15"/>
      <c r="K66" s="15"/>
      <c r="L66" s="16"/>
      <c r="M66" s="16"/>
      <c r="N66" s="28"/>
      <c r="O66" s="16"/>
      <c r="P66" s="16"/>
      <c r="Q66" s="17"/>
      <c r="R66" s="16"/>
      <c r="S66" s="14" t="s">
        <v>55</v>
      </c>
      <c r="T66" s="1"/>
      <c r="U66" s="1"/>
    </row>
    <row r="67" spans="5:21" ht="19.5">
      <c r="E67" s="16">
        <f>F67*G67*P67</f>
        <v>35.52</v>
      </c>
      <c r="F67" s="16">
        <f aca="true" t="shared" si="6" ref="F67:F81">I67+J67+K67+L67+M67+N67</f>
        <v>10</v>
      </c>
      <c r="G67" s="10">
        <f>H67*R67</f>
        <v>4</v>
      </c>
      <c r="H67" s="10">
        <v>2</v>
      </c>
      <c r="I67" s="15"/>
      <c r="J67" s="15"/>
      <c r="K67" s="15"/>
      <c r="L67" s="16"/>
      <c r="M67" s="16"/>
      <c r="N67" s="28">
        <v>10</v>
      </c>
      <c r="O67" s="16">
        <v>5</v>
      </c>
      <c r="P67" s="16">
        <v>0.888</v>
      </c>
      <c r="Q67" s="17">
        <v>12</v>
      </c>
      <c r="R67" s="16">
        <v>2</v>
      </c>
      <c r="S67" s="14"/>
      <c r="T67" s="1"/>
      <c r="U67" s="1"/>
    </row>
    <row r="68" spans="5:21" ht="19.5">
      <c r="E68" s="16">
        <f aca="true" t="shared" si="7" ref="E68:E81">F68*G68*P68</f>
        <v>71.04</v>
      </c>
      <c r="F68" s="16">
        <f t="shared" si="6"/>
        <v>10</v>
      </c>
      <c r="G68" s="10">
        <f>H68*R68</f>
        <v>8</v>
      </c>
      <c r="H68" s="10">
        <v>4</v>
      </c>
      <c r="I68" s="15"/>
      <c r="J68" s="15"/>
      <c r="K68" s="15"/>
      <c r="L68" s="16"/>
      <c r="M68" s="16"/>
      <c r="N68" s="28">
        <v>10</v>
      </c>
      <c r="O68" s="16">
        <v>5</v>
      </c>
      <c r="P68" s="16">
        <v>0.888</v>
      </c>
      <c r="Q68" s="17">
        <v>12</v>
      </c>
      <c r="R68" s="16">
        <v>2</v>
      </c>
      <c r="S68" s="14"/>
      <c r="T68" s="1"/>
      <c r="U68" s="1"/>
    </row>
    <row r="69" spans="5:21" ht="15.75">
      <c r="E69" s="16">
        <f t="shared" si="7"/>
        <v>76.80000000000001</v>
      </c>
      <c r="F69" s="16">
        <f t="shared" si="6"/>
        <v>1.6</v>
      </c>
      <c r="G69" s="10">
        <f>H69*N68*R68</f>
        <v>120</v>
      </c>
      <c r="H69" s="10">
        <v>6</v>
      </c>
      <c r="I69" s="16">
        <v>0.1</v>
      </c>
      <c r="J69" s="16">
        <v>0.1</v>
      </c>
      <c r="K69" s="15">
        <v>0.55</v>
      </c>
      <c r="L69" s="16">
        <v>0.15</v>
      </c>
      <c r="M69" s="16">
        <v>0.55</v>
      </c>
      <c r="N69" s="16">
        <v>0.15</v>
      </c>
      <c r="O69" s="16">
        <v>3</v>
      </c>
      <c r="P69" s="16">
        <v>0.4</v>
      </c>
      <c r="Q69" s="16">
        <v>8</v>
      </c>
      <c r="R69" s="16">
        <v>2</v>
      </c>
      <c r="S69" s="14" t="s">
        <v>36</v>
      </c>
      <c r="T69" s="1"/>
      <c r="U69" s="1"/>
    </row>
    <row r="70" spans="5:21" ht="19.5">
      <c r="E70" s="16">
        <f t="shared" si="7"/>
        <v>85.248</v>
      </c>
      <c r="F70" s="16">
        <f t="shared" si="6"/>
        <v>12</v>
      </c>
      <c r="G70" s="10">
        <f>H70*R70</f>
        <v>8</v>
      </c>
      <c r="H70" s="10">
        <v>2</v>
      </c>
      <c r="I70" s="15"/>
      <c r="J70" s="15"/>
      <c r="K70" s="15"/>
      <c r="L70" s="16"/>
      <c r="M70" s="16"/>
      <c r="N70" s="28">
        <v>12</v>
      </c>
      <c r="O70" s="16">
        <v>4</v>
      </c>
      <c r="P70" s="16">
        <v>0.888</v>
      </c>
      <c r="Q70" s="17">
        <v>12</v>
      </c>
      <c r="R70" s="16">
        <v>4</v>
      </c>
      <c r="S70" s="14"/>
      <c r="T70" s="1"/>
      <c r="U70" s="1"/>
    </row>
    <row r="71" spans="5:21" ht="19.5">
      <c r="E71" s="16">
        <f t="shared" si="7"/>
        <v>170.496</v>
      </c>
      <c r="F71" s="16">
        <f t="shared" si="6"/>
        <v>12</v>
      </c>
      <c r="G71" s="10">
        <f>H71*R71</f>
        <v>16</v>
      </c>
      <c r="H71" s="10">
        <v>4</v>
      </c>
      <c r="I71" s="15"/>
      <c r="J71" s="15"/>
      <c r="K71" s="15"/>
      <c r="L71" s="16"/>
      <c r="M71" s="16"/>
      <c r="N71" s="28">
        <v>12</v>
      </c>
      <c r="O71" s="16">
        <v>4</v>
      </c>
      <c r="P71" s="16">
        <v>0.888</v>
      </c>
      <c r="Q71" s="17">
        <v>12</v>
      </c>
      <c r="R71" s="16">
        <v>4</v>
      </c>
      <c r="S71" s="14"/>
      <c r="T71" s="1"/>
      <c r="U71" s="1"/>
    </row>
    <row r="72" spans="5:21" ht="15.75">
      <c r="E72" s="16">
        <f t="shared" si="7"/>
        <v>184.32000000000002</v>
      </c>
      <c r="F72" s="16">
        <f t="shared" si="6"/>
        <v>1.6</v>
      </c>
      <c r="G72" s="10">
        <f>H72*N70*R70</f>
        <v>288</v>
      </c>
      <c r="H72" s="10">
        <v>6</v>
      </c>
      <c r="I72" s="16">
        <v>0.1</v>
      </c>
      <c r="J72" s="16">
        <v>0.1</v>
      </c>
      <c r="K72" s="15">
        <v>0.55</v>
      </c>
      <c r="L72" s="16">
        <v>0.15</v>
      </c>
      <c r="M72" s="16">
        <v>0.55</v>
      </c>
      <c r="N72" s="16">
        <v>0.15</v>
      </c>
      <c r="O72" s="16">
        <v>3</v>
      </c>
      <c r="P72" s="16">
        <v>0.4</v>
      </c>
      <c r="Q72" s="16">
        <v>8</v>
      </c>
      <c r="R72" s="16">
        <v>4</v>
      </c>
      <c r="S72" s="14" t="s">
        <v>36</v>
      </c>
      <c r="T72" s="1"/>
      <c r="U72" s="1"/>
    </row>
    <row r="73" spans="5:21" ht="16.5">
      <c r="E73" s="16">
        <f t="shared" si="7"/>
        <v>35.52</v>
      </c>
      <c r="F73" s="16">
        <f t="shared" si="6"/>
        <v>10</v>
      </c>
      <c r="G73" s="10">
        <f>H73*R73</f>
        <v>4</v>
      </c>
      <c r="H73" s="10">
        <v>2</v>
      </c>
      <c r="I73" s="15"/>
      <c r="J73" s="15"/>
      <c r="K73" s="15"/>
      <c r="L73" s="16"/>
      <c r="M73" s="16"/>
      <c r="N73" s="16">
        <v>10</v>
      </c>
      <c r="O73" s="16">
        <v>5</v>
      </c>
      <c r="P73" s="16">
        <v>0.888</v>
      </c>
      <c r="Q73" s="17">
        <v>12</v>
      </c>
      <c r="R73" s="16">
        <v>2</v>
      </c>
      <c r="S73" s="19"/>
      <c r="T73" s="1"/>
      <c r="U73" s="1"/>
    </row>
    <row r="74" spans="5:21" ht="16.5">
      <c r="E74" s="16">
        <f t="shared" si="7"/>
        <v>71.04</v>
      </c>
      <c r="F74" s="16">
        <f t="shared" si="6"/>
        <v>10</v>
      </c>
      <c r="G74" s="10">
        <f>H74*R74</f>
        <v>8</v>
      </c>
      <c r="H74" s="10">
        <v>4</v>
      </c>
      <c r="I74" s="15"/>
      <c r="J74" s="15"/>
      <c r="K74" s="15"/>
      <c r="L74" s="16"/>
      <c r="M74" s="16"/>
      <c r="N74" s="16">
        <v>10</v>
      </c>
      <c r="O74" s="16">
        <v>5</v>
      </c>
      <c r="P74" s="16">
        <v>0.888</v>
      </c>
      <c r="Q74" s="17">
        <v>12</v>
      </c>
      <c r="R74" s="16">
        <v>2</v>
      </c>
      <c r="S74" s="19"/>
      <c r="T74" s="1"/>
      <c r="U74" s="1"/>
    </row>
    <row r="75" spans="5:21" ht="15.75">
      <c r="E75" s="16">
        <f t="shared" si="7"/>
        <v>76.80000000000001</v>
      </c>
      <c r="F75" s="16">
        <f t="shared" si="6"/>
        <v>1.6</v>
      </c>
      <c r="G75" s="10">
        <f>H75*N73*R73</f>
        <v>120</v>
      </c>
      <c r="H75" s="10">
        <v>6</v>
      </c>
      <c r="I75" s="16">
        <v>0.1</v>
      </c>
      <c r="J75" s="16">
        <v>0.1</v>
      </c>
      <c r="K75" s="15">
        <v>0.55</v>
      </c>
      <c r="L75" s="16">
        <v>0.15</v>
      </c>
      <c r="M75" s="16">
        <v>0.55</v>
      </c>
      <c r="N75" s="16">
        <v>0.15</v>
      </c>
      <c r="O75" s="16">
        <v>3</v>
      </c>
      <c r="P75" s="16">
        <v>0.4</v>
      </c>
      <c r="Q75" s="16">
        <v>8</v>
      </c>
      <c r="R75" s="16">
        <v>2</v>
      </c>
      <c r="S75" s="14" t="s">
        <v>36</v>
      </c>
      <c r="T75" s="1"/>
      <c r="U75" s="1"/>
    </row>
    <row r="76" spans="5:21" ht="16.5">
      <c r="E76" s="16">
        <f t="shared" si="7"/>
        <v>19.536</v>
      </c>
      <c r="F76" s="16">
        <f t="shared" si="6"/>
        <v>11</v>
      </c>
      <c r="G76" s="10">
        <f>H76*R76</f>
        <v>2</v>
      </c>
      <c r="H76" s="10">
        <v>2</v>
      </c>
      <c r="I76" s="15"/>
      <c r="J76" s="15"/>
      <c r="K76" s="15"/>
      <c r="L76" s="16"/>
      <c r="M76" s="16"/>
      <c r="N76" s="16">
        <v>11</v>
      </c>
      <c r="O76" s="16">
        <v>5</v>
      </c>
      <c r="P76" s="16">
        <v>0.888</v>
      </c>
      <c r="Q76" s="17">
        <v>12</v>
      </c>
      <c r="R76" s="16">
        <v>1</v>
      </c>
      <c r="S76" s="14"/>
      <c r="T76" s="1"/>
      <c r="U76" s="1"/>
    </row>
    <row r="77" spans="5:21" ht="16.5">
      <c r="E77" s="16">
        <f t="shared" si="7"/>
        <v>39.072</v>
      </c>
      <c r="F77" s="16">
        <f t="shared" si="6"/>
        <v>11</v>
      </c>
      <c r="G77" s="10">
        <f>H77*R77</f>
        <v>4</v>
      </c>
      <c r="H77" s="10">
        <v>4</v>
      </c>
      <c r="I77" s="15"/>
      <c r="J77" s="15"/>
      <c r="K77" s="15"/>
      <c r="L77" s="16"/>
      <c r="M77" s="16"/>
      <c r="N77" s="16">
        <v>11</v>
      </c>
      <c r="O77" s="16">
        <v>5</v>
      </c>
      <c r="P77" s="16">
        <v>0.888</v>
      </c>
      <c r="Q77" s="17">
        <v>12</v>
      </c>
      <c r="R77" s="16">
        <v>1</v>
      </c>
      <c r="S77" s="14"/>
      <c r="T77" s="1"/>
      <c r="U77" s="1"/>
    </row>
    <row r="78" spans="5:21" ht="15.75">
      <c r="E78" s="16">
        <f t="shared" si="7"/>
        <v>42.24000000000001</v>
      </c>
      <c r="F78" s="16">
        <f t="shared" si="6"/>
        <v>1.6</v>
      </c>
      <c r="G78" s="10">
        <f>H78*N77</f>
        <v>66</v>
      </c>
      <c r="H78" s="10">
        <v>6</v>
      </c>
      <c r="I78" s="16">
        <v>0.1</v>
      </c>
      <c r="J78" s="16">
        <v>0.1</v>
      </c>
      <c r="K78" s="15">
        <v>0.55</v>
      </c>
      <c r="L78" s="16">
        <v>0.15</v>
      </c>
      <c r="M78" s="16">
        <v>0.55</v>
      </c>
      <c r="N78" s="16">
        <v>0.15</v>
      </c>
      <c r="O78" s="16">
        <v>3</v>
      </c>
      <c r="P78" s="16">
        <v>0.4</v>
      </c>
      <c r="Q78" s="16">
        <v>8</v>
      </c>
      <c r="R78" s="16">
        <v>1</v>
      </c>
      <c r="S78" s="14" t="s">
        <v>36</v>
      </c>
      <c r="T78" s="1"/>
      <c r="U78" s="1"/>
    </row>
    <row r="79" spans="5:21" ht="16.5">
      <c r="E79" s="16">
        <f t="shared" si="7"/>
        <v>14.208</v>
      </c>
      <c r="F79" s="16">
        <f t="shared" si="6"/>
        <v>4</v>
      </c>
      <c r="G79" s="10">
        <f>H79*R79</f>
        <v>4</v>
      </c>
      <c r="H79" s="10">
        <v>2</v>
      </c>
      <c r="I79" s="15"/>
      <c r="J79" s="15"/>
      <c r="K79" s="15"/>
      <c r="L79" s="16"/>
      <c r="M79" s="16"/>
      <c r="N79" s="16">
        <v>4</v>
      </c>
      <c r="O79" s="16">
        <v>5</v>
      </c>
      <c r="P79" s="16">
        <v>0.888</v>
      </c>
      <c r="Q79" s="17">
        <v>12</v>
      </c>
      <c r="R79" s="16">
        <v>2</v>
      </c>
      <c r="S79" s="14"/>
      <c r="T79" s="1"/>
      <c r="U79" s="1"/>
    </row>
    <row r="80" spans="5:21" ht="16.5">
      <c r="E80" s="16">
        <f t="shared" si="7"/>
        <v>28.416</v>
      </c>
      <c r="F80" s="16">
        <f t="shared" si="6"/>
        <v>4</v>
      </c>
      <c r="G80" s="10">
        <f>H80*R80</f>
        <v>8</v>
      </c>
      <c r="H80" s="10">
        <v>4</v>
      </c>
      <c r="I80" s="15"/>
      <c r="J80" s="15"/>
      <c r="K80" s="15"/>
      <c r="L80" s="16"/>
      <c r="M80" s="16"/>
      <c r="N80" s="16">
        <v>4</v>
      </c>
      <c r="O80" s="16">
        <v>5</v>
      </c>
      <c r="P80" s="16">
        <v>0.888</v>
      </c>
      <c r="Q80" s="17">
        <v>12</v>
      </c>
      <c r="R80" s="16">
        <v>2</v>
      </c>
      <c r="S80" s="14"/>
      <c r="T80" s="1"/>
      <c r="U80" s="1"/>
    </row>
    <row r="81" spans="5:21" ht="15.75">
      <c r="E81" s="16">
        <f t="shared" si="7"/>
        <v>30.720000000000006</v>
      </c>
      <c r="F81" s="16">
        <f t="shared" si="6"/>
        <v>1.6</v>
      </c>
      <c r="G81" s="10">
        <f>H81*N80*R80</f>
        <v>48</v>
      </c>
      <c r="H81" s="10">
        <v>6</v>
      </c>
      <c r="I81" s="16">
        <v>0.1</v>
      </c>
      <c r="J81" s="16">
        <v>0.1</v>
      </c>
      <c r="K81" s="15">
        <v>0.55</v>
      </c>
      <c r="L81" s="16">
        <v>0.15</v>
      </c>
      <c r="M81" s="16">
        <v>0.55</v>
      </c>
      <c r="N81" s="16">
        <v>0.15</v>
      </c>
      <c r="O81" s="16">
        <v>3</v>
      </c>
      <c r="P81" s="16">
        <v>0.4</v>
      </c>
      <c r="Q81" s="16">
        <v>8</v>
      </c>
      <c r="R81" s="16">
        <v>2</v>
      </c>
      <c r="S81" s="14" t="s">
        <v>36</v>
      </c>
      <c r="T81" s="1"/>
      <c r="U81" s="1"/>
    </row>
    <row r="82" spans="5:21" ht="15.75">
      <c r="E82" s="24">
        <f>E81+E80+E79+E78+E77+E76+E75+E74+E73+E72+E71+E70+E69+E68+E67+E65+E64+E63+E62+E61+E60</f>
        <v>2356.608</v>
      </c>
      <c r="F82" s="14" t="s">
        <v>18</v>
      </c>
      <c r="G82" s="13"/>
      <c r="H82" s="14"/>
      <c r="I82" s="16"/>
      <c r="J82" s="16"/>
      <c r="K82" s="15"/>
      <c r="L82" s="16"/>
      <c r="M82" s="16"/>
      <c r="N82" s="16"/>
      <c r="O82" s="16"/>
      <c r="P82" s="16"/>
      <c r="Q82" s="16"/>
      <c r="R82" s="16"/>
      <c r="S82" s="14"/>
      <c r="T82" s="1"/>
      <c r="U82" s="1"/>
    </row>
    <row r="83" spans="5:21" ht="15.75">
      <c r="E83" s="22">
        <f>E57</f>
        <v>2845.0487200000002</v>
      </c>
      <c r="F83" s="14" t="s">
        <v>18</v>
      </c>
      <c r="G83" s="13" t="s">
        <v>22</v>
      </c>
      <c r="H83" s="14"/>
      <c r="I83" s="16"/>
      <c r="J83" s="16"/>
      <c r="K83" s="15"/>
      <c r="L83" s="16"/>
      <c r="M83" s="16"/>
      <c r="N83" s="16"/>
      <c r="O83" s="16"/>
      <c r="P83" s="16"/>
      <c r="Q83" s="16"/>
      <c r="R83" s="16"/>
      <c r="S83" s="14"/>
      <c r="T83" s="1"/>
      <c r="U83" s="1"/>
    </row>
    <row r="84" spans="5:21" ht="15.75">
      <c r="E84" s="21">
        <f>E83+E82</f>
        <v>5201.656720000001</v>
      </c>
      <c r="F84" s="14" t="s">
        <v>18</v>
      </c>
      <c r="G84" s="13"/>
      <c r="H84" s="14"/>
      <c r="I84" s="16"/>
      <c r="J84" s="16"/>
      <c r="K84" s="15"/>
      <c r="L84" s="16"/>
      <c r="M84" s="16"/>
      <c r="N84" s="16"/>
      <c r="O84" s="16"/>
      <c r="P84" s="16"/>
      <c r="Q84" s="16"/>
      <c r="R84" s="16"/>
      <c r="S84" s="14"/>
      <c r="T84" s="1"/>
      <c r="U84" s="1"/>
    </row>
    <row r="85" spans="5:21" ht="15.75">
      <c r="E85" s="16"/>
      <c r="F85" s="16"/>
      <c r="G85" s="10"/>
      <c r="H85" s="10"/>
      <c r="I85" s="16"/>
      <c r="J85" s="16"/>
      <c r="K85" s="15"/>
      <c r="L85" s="16"/>
      <c r="M85" s="16"/>
      <c r="N85" s="16"/>
      <c r="O85" s="16"/>
      <c r="P85" s="16"/>
      <c r="Q85" s="16"/>
      <c r="R85" s="16"/>
      <c r="S85" s="14"/>
      <c r="T85" s="1"/>
      <c r="U85" s="1"/>
    </row>
    <row r="86" spans="11:21" ht="18">
      <c r="K86" s="1"/>
      <c r="L86"/>
      <c r="M86"/>
      <c r="N86"/>
      <c r="S86" s="29" t="s">
        <v>56</v>
      </c>
      <c r="T86" s="1"/>
      <c r="U86" s="1"/>
    </row>
    <row r="87" spans="5:21" ht="15.75">
      <c r="E87" s="13" t="s">
        <v>16</v>
      </c>
      <c r="F87" s="13" t="s">
        <v>14</v>
      </c>
      <c r="G87" s="14" t="s">
        <v>19</v>
      </c>
      <c r="H87" s="14" t="s">
        <v>38</v>
      </c>
      <c r="I87" s="13"/>
      <c r="J87" s="13"/>
      <c r="K87" s="13" t="s">
        <v>7</v>
      </c>
      <c r="L87" s="14"/>
      <c r="M87" s="14"/>
      <c r="N87" s="14"/>
      <c r="O87" s="14" t="s">
        <v>6</v>
      </c>
      <c r="P87" s="14" t="s">
        <v>4</v>
      </c>
      <c r="Q87" s="14" t="s">
        <v>2</v>
      </c>
      <c r="R87" s="14" t="s">
        <v>35</v>
      </c>
      <c r="S87" s="14" t="s">
        <v>0</v>
      </c>
      <c r="T87" s="1"/>
      <c r="U87" s="1"/>
    </row>
    <row r="88" spans="5:21" ht="15.75">
      <c r="E88" s="14" t="s">
        <v>5</v>
      </c>
      <c r="F88" s="14" t="s">
        <v>15</v>
      </c>
      <c r="G88" s="8" t="s">
        <v>34</v>
      </c>
      <c r="H88" s="8" t="s">
        <v>33</v>
      </c>
      <c r="I88" s="13" t="s">
        <v>13</v>
      </c>
      <c r="J88" s="13" t="s">
        <v>12</v>
      </c>
      <c r="K88" s="13" t="s">
        <v>11</v>
      </c>
      <c r="L88" s="14" t="s">
        <v>10</v>
      </c>
      <c r="M88" s="14" t="s">
        <v>9</v>
      </c>
      <c r="N88" s="14" t="s">
        <v>8</v>
      </c>
      <c r="O88" s="14"/>
      <c r="P88" s="14" t="s">
        <v>5</v>
      </c>
      <c r="Q88" s="14" t="s">
        <v>3</v>
      </c>
      <c r="R88" s="14"/>
      <c r="S88" s="14" t="s">
        <v>1</v>
      </c>
      <c r="T88" s="1"/>
      <c r="U88" s="1"/>
    </row>
    <row r="89" spans="5:21" ht="16.5">
      <c r="E89" s="16">
        <f>(F89*G89*P89)</f>
        <v>192.76000000000002</v>
      </c>
      <c r="F89" s="16">
        <f>I89+J89+K89+L89+M89+N89</f>
        <v>6.1</v>
      </c>
      <c r="G89" s="10">
        <f>H89*R89</f>
        <v>20</v>
      </c>
      <c r="H89" s="10">
        <v>10</v>
      </c>
      <c r="I89" s="16"/>
      <c r="J89" s="16"/>
      <c r="K89" s="16"/>
      <c r="L89" s="16"/>
      <c r="M89" s="16">
        <v>0.1</v>
      </c>
      <c r="N89" s="16">
        <v>6</v>
      </c>
      <c r="O89" s="16">
        <v>1</v>
      </c>
      <c r="P89" s="16">
        <v>1.58</v>
      </c>
      <c r="Q89" s="17">
        <v>16</v>
      </c>
      <c r="R89" s="16">
        <v>2</v>
      </c>
      <c r="S89" s="18" t="s">
        <v>39</v>
      </c>
      <c r="T89" s="1"/>
      <c r="U89" s="1"/>
    </row>
    <row r="90" spans="5:19" ht="15.75">
      <c r="E90" s="16">
        <f>(F90*G90*P90)</f>
        <v>46.080000000000005</v>
      </c>
      <c r="F90" s="16">
        <f>I90+J90+K90+L90+M90+N90</f>
        <v>1.6</v>
      </c>
      <c r="G90" s="10">
        <f>H90*N89*R89</f>
        <v>72</v>
      </c>
      <c r="H90" s="10">
        <v>6</v>
      </c>
      <c r="I90" s="16">
        <v>0.1</v>
      </c>
      <c r="J90" s="16">
        <v>0.1</v>
      </c>
      <c r="K90" s="16">
        <v>0.45</v>
      </c>
      <c r="L90" s="16">
        <v>0.25</v>
      </c>
      <c r="M90" s="16">
        <v>0.45</v>
      </c>
      <c r="N90" s="16">
        <v>0.25</v>
      </c>
      <c r="O90" s="16">
        <v>2</v>
      </c>
      <c r="P90" s="16">
        <v>0.4</v>
      </c>
      <c r="Q90" s="16">
        <v>8</v>
      </c>
      <c r="R90" s="16">
        <v>2</v>
      </c>
      <c r="S90" s="18" t="s">
        <v>40</v>
      </c>
    </row>
    <row r="91" spans="5:19" ht="15.75">
      <c r="E91" s="16">
        <f>(F91*G91*P91)</f>
        <v>1156.56</v>
      </c>
      <c r="F91" s="16">
        <f>I91+J91+K91+L91+M91+N91</f>
        <v>6.1</v>
      </c>
      <c r="G91" s="10">
        <f>H91*R91</f>
        <v>120</v>
      </c>
      <c r="H91" s="10">
        <v>12</v>
      </c>
      <c r="I91" s="16"/>
      <c r="J91" s="16"/>
      <c r="K91" s="16"/>
      <c r="L91" s="16"/>
      <c r="M91" s="16">
        <v>0.1</v>
      </c>
      <c r="N91" s="16">
        <v>6</v>
      </c>
      <c r="O91" s="16">
        <v>1</v>
      </c>
      <c r="P91" s="16">
        <v>1.58</v>
      </c>
      <c r="Q91" s="16">
        <v>16</v>
      </c>
      <c r="R91" s="16">
        <v>10</v>
      </c>
      <c r="S91" s="18" t="s">
        <v>41</v>
      </c>
    </row>
    <row r="92" spans="5:19" ht="15.75">
      <c r="E92" s="16">
        <f>(F92*G92*P92)</f>
        <v>439.20000000000005</v>
      </c>
      <c r="F92" s="16">
        <f>I92+J92+K92+L92+M92+N92</f>
        <v>3.05</v>
      </c>
      <c r="G92" s="10">
        <f>H92*N91*R91</f>
        <v>360</v>
      </c>
      <c r="H92" s="10">
        <v>6</v>
      </c>
      <c r="I92" s="16"/>
      <c r="J92" s="16">
        <v>0.1</v>
      </c>
      <c r="K92" s="16">
        <v>0.55</v>
      </c>
      <c r="L92" s="16">
        <v>0.3</v>
      </c>
      <c r="M92" s="16">
        <v>1</v>
      </c>
      <c r="N92" s="16">
        <v>1.1</v>
      </c>
      <c r="O92" s="16">
        <v>3</v>
      </c>
      <c r="P92" s="16">
        <v>0.4</v>
      </c>
      <c r="Q92" s="16">
        <v>8</v>
      </c>
      <c r="R92" s="16">
        <v>10</v>
      </c>
      <c r="S92" s="18" t="s">
        <v>42</v>
      </c>
    </row>
    <row r="93" spans="5:19" ht="15.75">
      <c r="E93" s="16">
        <f>(F93*G93*P93)</f>
        <v>86.66879999999999</v>
      </c>
      <c r="F93" s="16">
        <f>I93+J93+K93+L93+M93+N93</f>
        <v>6.1</v>
      </c>
      <c r="G93" s="10">
        <f>H93*R93</f>
        <v>16</v>
      </c>
      <c r="H93" s="10">
        <v>8</v>
      </c>
      <c r="I93" s="16"/>
      <c r="J93" s="16"/>
      <c r="K93" s="16"/>
      <c r="L93" s="16"/>
      <c r="M93" s="16">
        <v>0.1</v>
      </c>
      <c r="N93" s="16">
        <v>6</v>
      </c>
      <c r="O93" s="16">
        <v>1</v>
      </c>
      <c r="P93" s="16">
        <v>0.888</v>
      </c>
      <c r="Q93" s="16">
        <v>12</v>
      </c>
      <c r="R93" s="16">
        <v>2</v>
      </c>
      <c r="S93" s="18" t="s">
        <v>44</v>
      </c>
    </row>
    <row r="94" spans="5:19" ht="15.75">
      <c r="E94" s="16">
        <f>(F94*G94*P94)</f>
        <v>86.66879999999999</v>
      </c>
      <c r="F94" s="16">
        <f>I94+J94+K94+L94+M94+N94</f>
        <v>6.1</v>
      </c>
      <c r="G94" s="10">
        <f>H94*R94</f>
        <v>16</v>
      </c>
      <c r="H94" s="10">
        <v>8</v>
      </c>
      <c r="I94" s="16"/>
      <c r="J94" s="16"/>
      <c r="K94" s="16"/>
      <c r="L94" s="16"/>
      <c r="M94" s="16">
        <v>0.1</v>
      </c>
      <c r="N94" s="16">
        <v>6</v>
      </c>
      <c r="O94" s="16">
        <v>1</v>
      </c>
      <c r="P94" s="16">
        <v>0.888</v>
      </c>
      <c r="Q94" s="16">
        <v>12</v>
      </c>
      <c r="R94" s="16">
        <v>2</v>
      </c>
      <c r="S94" s="18" t="s">
        <v>44</v>
      </c>
    </row>
    <row r="95" spans="5:19" ht="15.75">
      <c r="E95" s="24">
        <f>SUM(E89:E94)</f>
        <v>2007.9376</v>
      </c>
      <c r="F95" s="14" t="s">
        <v>18</v>
      </c>
      <c r="G95" s="13"/>
      <c r="H95" s="14"/>
      <c r="I95" s="13" t="s">
        <v>24</v>
      </c>
      <c r="J95" s="13"/>
      <c r="K95" s="13"/>
      <c r="L95" s="14"/>
      <c r="M95" s="14"/>
      <c r="N95" s="14"/>
      <c r="O95" s="14"/>
      <c r="P95" s="14"/>
      <c r="Q95" s="14"/>
      <c r="R95" s="14"/>
      <c r="S95" s="18"/>
    </row>
    <row r="96" spans="5:19" ht="15.75">
      <c r="E96" s="22">
        <f>E84</f>
        <v>5201.656720000001</v>
      </c>
      <c r="F96" s="14" t="s">
        <v>18</v>
      </c>
      <c r="G96" s="13" t="s">
        <v>22</v>
      </c>
      <c r="H96" s="14"/>
      <c r="I96" s="13"/>
      <c r="J96" s="13"/>
      <c r="K96" s="13"/>
      <c r="L96" s="14"/>
      <c r="M96" s="14"/>
      <c r="N96" s="14"/>
      <c r="O96" s="14"/>
      <c r="P96" s="14"/>
      <c r="Q96" s="14"/>
      <c r="R96" s="14"/>
      <c r="S96" s="18"/>
    </row>
    <row r="97" spans="5:19" ht="15.75">
      <c r="E97" s="21">
        <f>E95+E96</f>
        <v>7209.594320000001</v>
      </c>
      <c r="F97" s="14" t="s">
        <v>18</v>
      </c>
      <c r="G97" s="13"/>
      <c r="H97" s="14"/>
      <c r="I97" s="13"/>
      <c r="J97" s="13" t="s">
        <v>23</v>
      </c>
      <c r="K97" s="13"/>
      <c r="L97" s="14"/>
      <c r="M97" s="14"/>
      <c r="N97" s="14"/>
      <c r="O97" s="14"/>
      <c r="P97" s="14"/>
      <c r="Q97" s="14"/>
      <c r="R97" s="14"/>
      <c r="S97" s="18"/>
    </row>
  </sheetData>
  <mergeCells count="7">
    <mergeCell ref="E46:S46"/>
    <mergeCell ref="G4:H4"/>
    <mergeCell ref="G25:H25"/>
    <mergeCell ref="E1:S1"/>
    <mergeCell ref="E2:S2"/>
    <mergeCell ref="E3:S3"/>
    <mergeCell ref="E24:S24"/>
  </mergeCells>
  <printOptions gridLines="1"/>
  <pageMargins left="0.75" right="0.75" top="1" bottom="1" header="0.5" footer="0.5"/>
  <pageSetup horizontalDpi="600" verticalDpi="600" orientation="landscape" paperSize="9" scale="92" r:id="rId2"/>
  <rowBreaks count="1" manualBreakCount="1">
    <brk id="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seso</dc:creator>
  <cp:keywords/>
  <dc:description/>
  <cp:lastModifiedBy>USER</cp:lastModifiedBy>
  <cp:lastPrinted>2009-09-01T22:34:15Z</cp:lastPrinted>
  <dcterms:created xsi:type="dcterms:W3CDTF">2006-01-27T13:06:34Z</dcterms:created>
  <dcterms:modified xsi:type="dcterms:W3CDTF">2009-09-04T13:32:12Z</dcterms:modified>
  <cp:category/>
  <cp:version/>
  <cp:contentType/>
  <cp:contentStatus/>
</cp:coreProperties>
</file>