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C:\Users\sharfba2015\Desktop\برنامج الحصر\"/>
    </mc:Choice>
  </mc:AlternateContent>
  <bookViews>
    <workbookView xWindow="0" yWindow="0" windowWidth="20490" windowHeight="7755"/>
  </bookViews>
  <sheets>
    <sheet name="1" sheetId="15" r:id="rId1"/>
    <sheet name="2" sheetId="16" r:id="rId2"/>
    <sheet name="3" sheetId="17" r:id="rId3"/>
    <sheet name="4" sheetId="11" r:id="rId4"/>
    <sheet name="5" sheetId="13" r:id="rId5"/>
    <sheet name="6" sheetId="14" r:id="rId6"/>
    <sheet name="7" sheetId="18" r:id="rId7"/>
    <sheet name="10" sheetId="20" r:id="rId8"/>
    <sheet name="8" sheetId="27" r:id="rId9"/>
    <sheet name="9" sheetId="19" r:id="rId10"/>
    <sheet name="11" sheetId="24" r:id="rId11"/>
    <sheet name="12" sheetId="23" r:id="rId12"/>
    <sheet name="13" sheetId="25" r:id="rId13"/>
    <sheet name="15" sheetId="29" r:id="rId14"/>
    <sheet name="16" sheetId="30" r:id="rId15"/>
    <sheet name="17" sheetId="31" r:id="rId16"/>
    <sheet name="18" sheetId="32" r:id="rId17"/>
    <sheet name="19" sheetId="33" r:id="rId18"/>
    <sheet name="20" sheetId="34" r:id="rId19"/>
    <sheet name="21" sheetId="36" r:id="rId20"/>
    <sheet name="22" sheetId="37" r:id="rId21"/>
    <sheet name="14" sheetId="28" r:id="rId22"/>
  </sheets>
  <externalReferences>
    <externalReference r:id="rId23"/>
  </externalReferenc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P3" i="13" l="1"/>
  <c r="R7" i="18"/>
  <c r="R5" i="18"/>
  <c r="R3" i="18"/>
  <c r="P9" i="27"/>
  <c r="P7" i="27"/>
  <c r="P5" i="27"/>
  <c r="P9" i="14"/>
  <c r="P7" i="14"/>
  <c r="P5" i="14"/>
  <c r="P3" i="14"/>
  <c r="F8" i="23" l="1"/>
  <c r="P14" i="23" l="1"/>
  <c r="P14" i="19"/>
  <c r="G10" i="23"/>
  <c r="E8" i="27"/>
  <c r="G8" i="27"/>
  <c r="C10" i="27"/>
  <c r="E10" i="27"/>
  <c r="G10" i="27"/>
  <c r="C12" i="27"/>
  <c r="E12" i="27"/>
  <c r="G12" i="27"/>
  <c r="I12" i="27"/>
  <c r="C14" i="27"/>
  <c r="E14" i="27"/>
  <c r="G14" i="27"/>
  <c r="I14" i="27"/>
  <c r="C8" i="14"/>
  <c r="I10" i="27" l="1"/>
  <c r="P3" i="27" s="1"/>
  <c r="P20" i="24"/>
  <c r="P18" i="24"/>
  <c r="P16" i="24"/>
  <c r="P14" i="24"/>
  <c r="B8" i="13" l="1"/>
  <c r="I10" i="14"/>
  <c r="I12" i="14" l="1"/>
  <c r="D8" i="13" l="1"/>
  <c r="E6" i="13" s="1"/>
  <c r="C6" i="13"/>
  <c r="B10" i="13"/>
  <c r="J10" i="13"/>
  <c r="J8" i="13"/>
  <c r="H8" i="13"/>
  <c r="F8" i="13"/>
  <c r="F9" i="11"/>
  <c r="B9" i="25"/>
  <c r="H9" i="25"/>
  <c r="J11" i="25"/>
  <c r="F9" i="25"/>
  <c r="G6" i="13" l="1"/>
  <c r="I6" i="13" s="1"/>
  <c r="B11" i="25"/>
  <c r="J9" i="25" s="1"/>
  <c r="E8" i="14"/>
  <c r="G8" i="14"/>
  <c r="E12" i="14" s="1"/>
  <c r="G12" i="14" l="1"/>
  <c r="C12" i="14"/>
  <c r="G10" i="14"/>
  <c r="C10" i="14"/>
  <c r="B9" i="11"/>
  <c r="B11" i="11"/>
  <c r="E10" i="14" l="1"/>
  <c r="J11" i="11"/>
  <c r="J9" i="11" s="1"/>
  <c r="H9" i="11"/>
  <c r="I7" i="25"/>
  <c r="P3" i="25" s="1"/>
  <c r="E7" i="25"/>
  <c r="P7" i="25" s="1"/>
  <c r="D9" i="25" l="1"/>
  <c r="C7" i="25"/>
  <c r="P9" i="25" s="1"/>
  <c r="J8" i="18"/>
  <c r="H8" i="18"/>
  <c r="J10" i="18"/>
  <c r="H10" i="18"/>
  <c r="F4" i="18"/>
  <c r="B8" i="18"/>
  <c r="B10" i="18"/>
  <c r="I6" i="18" l="1"/>
  <c r="P5" i="25"/>
  <c r="G7" i="25"/>
  <c r="F8" i="18"/>
  <c r="D10" i="18" l="1"/>
  <c r="F10" i="18"/>
  <c r="G6" i="14"/>
  <c r="E6" i="14" l="1"/>
  <c r="G10" i="24"/>
  <c r="D12" i="24" l="1"/>
  <c r="D12" i="23"/>
  <c r="H12" i="23" s="1"/>
  <c r="P18" i="23" s="1"/>
  <c r="E10" i="23"/>
  <c r="P20" i="23" s="1"/>
  <c r="D12" i="19"/>
  <c r="G10" i="19" s="1"/>
  <c r="F12" i="23" l="1"/>
  <c r="F12" i="24"/>
  <c r="F8" i="24" s="1"/>
  <c r="E10" i="24"/>
  <c r="H12" i="24"/>
  <c r="P16" i="23" l="1"/>
  <c r="H12" i="19"/>
  <c r="P18" i="19" s="1"/>
  <c r="F12" i="19"/>
  <c r="E10" i="19"/>
  <c r="P20" i="19" s="1"/>
  <c r="P16" i="19" l="1"/>
  <c r="F8" i="19"/>
  <c r="E6" i="18"/>
  <c r="D8" i="18"/>
  <c r="C6" i="18"/>
  <c r="R9" i="18" s="1"/>
  <c r="G6" i="18" l="1"/>
  <c r="I8" i="14" l="1"/>
  <c r="C7" i="11"/>
  <c r="P9" i="11" s="1"/>
  <c r="I7" i="11" l="1"/>
  <c r="P3" i="11" s="1"/>
  <c r="D9" i="11"/>
  <c r="G7" i="11" s="1"/>
  <c r="E7" i="11"/>
  <c r="P7" i="11" s="1"/>
  <c r="P5" i="13" l="1"/>
  <c r="P5" i="11"/>
  <c r="P7" i="13"/>
  <c r="P9" i="13"/>
</calcChain>
</file>

<file path=xl/sharedStrings.xml><?xml version="1.0" encoding="utf-8"?>
<sst xmlns="http://schemas.openxmlformats.org/spreadsheetml/2006/main" count="297" uniqueCount="133">
  <si>
    <t>الدور</t>
  </si>
  <si>
    <t>دائري</t>
  </si>
  <si>
    <t xml:space="preserve">حديد علوي </t>
  </si>
  <si>
    <t>حديد سفلي</t>
  </si>
  <si>
    <t>عدد</t>
  </si>
  <si>
    <t>قطر</t>
  </si>
  <si>
    <t>عرض</t>
  </si>
  <si>
    <t>ارتفاع العمود</t>
  </si>
  <si>
    <t>الطول</t>
  </si>
  <si>
    <t>عدد/م</t>
  </si>
  <si>
    <t>حديد رئيسي</t>
  </si>
  <si>
    <t>حديد الكانات</t>
  </si>
  <si>
    <t xml:space="preserve">سمك البلاطة </t>
  </si>
  <si>
    <t xml:space="preserve">كمية الحديد باطن </t>
  </si>
  <si>
    <t xml:space="preserve">كمية الاسمنت باطن </t>
  </si>
  <si>
    <t>كمية الزلط بالمتر المكعب</t>
  </si>
  <si>
    <t>كمية الرملة بالمتر المكعب</t>
  </si>
  <si>
    <t>كمية الماء بالتر</t>
  </si>
  <si>
    <t>كمية الحرسانة بالمتر المكعب</t>
  </si>
  <si>
    <t>حديد الكانات الدائرية</t>
  </si>
  <si>
    <t>مربع / مستطيل</t>
  </si>
  <si>
    <t>قطاع الكمرة والابعاد بالامتار</t>
  </si>
  <si>
    <t>عدد الكمرات</t>
  </si>
  <si>
    <t>طول الكمرة</t>
  </si>
  <si>
    <t>تسليح الكمرات (الاطوال بالمتر واقطار الحديد بالمم)</t>
  </si>
  <si>
    <t>محتوي الاسمنت بالخلطة</t>
  </si>
  <si>
    <t>كيلو جرام</t>
  </si>
  <si>
    <t>كمية الحديد الكانات</t>
  </si>
  <si>
    <t xml:space="preserve">كمية الحديد الكانات باطن </t>
  </si>
  <si>
    <t xml:space="preserve">كمية الحديد الرئيسي باطن </t>
  </si>
  <si>
    <t>كليوجرام</t>
  </si>
  <si>
    <t>النموزج</t>
  </si>
  <si>
    <t xml:space="preserve">ابعاد الخرسانةالعادية </t>
  </si>
  <si>
    <t>العرض</t>
  </si>
  <si>
    <t xml:space="preserve">الارتفاع </t>
  </si>
  <si>
    <t xml:space="preserve">ابعاد الخرسانة المسلحة </t>
  </si>
  <si>
    <t xml:space="preserve">الطول </t>
  </si>
  <si>
    <t xml:space="preserve">العرض </t>
  </si>
  <si>
    <t>ق1</t>
  </si>
  <si>
    <t>ق2</t>
  </si>
  <si>
    <t>ق3</t>
  </si>
  <si>
    <t>ق4</t>
  </si>
  <si>
    <t>ق5</t>
  </si>
  <si>
    <t>عدد القواعد</t>
  </si>
  <si>
    <t xml:space="preserve">عدد الادوار </t>
  </si>
  <si>
    <t>المساحة الكلية بي المتر المربع</t>
  </si>
  <si>
    <r>
      <rPr>
        <sz val="10"/>
        <color theme="1"/>
        <rFont val="Arial"/>
        <family val="2"/>
        <scheme val="minor"/>
      </rPr>
      <t>المساحة الكلية لفتحة السلم</t>
    </r>
    <r>
      <rPr>
        <sz val="11"/>
        <color theme="1"/>
        <rFont val="Arial"/>
        <family val="2"/>
        <charset val="178"/>
        <scheme val="minor"/>
      </rPr>
      <t xml:space="preserve"> </t>
    </r>
  </si>
  <si>
    <t>بي المتر المربع</t>
  </si>
  <si>
    <t xml:space="preserve">سمك البلاطات بي سنتميتر </t>
  </si>
  <si>
    <t>كمية الماء م3</t>
  </si>
  <si>
    <t xml:space="preserve">عمق الحفربي المتر  </t>
  </si>
  <si>
    <t>كمية الحفر م3</t>
  </si>
  <si>
    <t>كمية العزل م2</t>
  </si>
  <si>
    <t>س1</t>
  </si>
  <si>
    <t>س2</t>
  </si>
  <si>
    <t>س3</t>
  </si>
  <si>
    <t>س4</t>
  </si>
  <si>
    <t>س5</t>
  </si>
  <si>
    <t>س6</t>
  </si>
  <si>
    <t>س7</t>
  </si>
  <si>
    <t>س8</t>
  </si>
  <si>
    <t>س9</t>
  </si>
  <si>
    <t xml:space="preserve">حديد الانكماش </t>
  </si>
  <si>
    <t>سمك</t>
  </si>
  <si>
    <t xml:space="preserve">محتوي الاسمنت بالخلطة </t>
  </si>
  <si>
    <t>كمية الخرسانة العادية م3</t>
  </si>
  <si>
    <t xml:space="preserve">كمية الحديد العلوي باطن  </t>
  </si>
  <si>
    <t xml:space="preserve">كمية حديد الانكماش باطن </t>
  </si>
  <si>
    <t xml:space="preserve">كمية الحديد السفلي باطن </t>
  </si>
  <si>
    <t>كمية الحديد الكانات باطن</t>
  </si>
  <si>
    <t xml:space="preserve">عرض </t>
  </si>
  <si>
    <t>عمق</t>
  </si>
  <si>
    <t xml:space="preserve">طول </t>
  </si>
  <si>
    <t xml:space="preserve">عمق </t>
  </si>
  <si>
    <t xml:space="preserve">كمية الحديد العلوي </t>
  </si>
  <si>
    <t>كمية الحديدالسفلي</t>
  </si>
  <si>
    <t>عدد نمازج</t>
  </si>
  <si>
    <t>الاعمدة</t>
  </si>
  <si>
    <t xml:space="preserve">حديد الكانات الخارجية </t>
  </si>
  <si>
    <t xml:space="preserve">حديد الكانات الداخلية </t>
  </si>
  <si>
    <t xml:space="preserve">ارتفاع القاعدة  </t>
  </si>
  <si>
    <t>المسلحة</t>
  </si>
  <si>
    <t xml:space="preserve">كمية الحديد الداخلية </t>
  </si>
  <si>
    <t xml:space="preserve">كمية الحديد الخارجية </t>
  </si>
  <si>
    <t xml:space="preserve">ارتفاع </t>
  </si>
  <si>
    <t>رقاب الاعمدة</t>
  </si>
  <si>
    <t>او</t>
  </si>
  <si>
    <t xml:space="preserve">كمية الحديد الكانات الداخلية </t>
  </si>
  <si>
    <t xml:space="preserve">كمية الحديد الكانات الخارجية </t>
  </si>
  <si>
    <t xml:space="preserve">تسليح الحديد السفلي </t>
  </si>
  <si>
    <t>كمية الحديد الاتجاة الصغير فرشة</t>
  </si>
  <si>
    <t>كمية الحديد الاتجاة الطولي الغطاء</t>
  </si>
  <si>
    <t>الحديد طولي (الغطاء)</t>
  </si>
  <si>
    <t>الحديد الصغير( الفرشة )</t>
  </si>
  <si>
    <t xml:space="preserve">مربع / مستطيل الخارجي </t>
  </si>
  <si>
    <t xml:space="preserve">ابعاد الكانات الداخلية </t>
  </si>
  <si>
    <t xml:space="preserve">مجموع كمية الحديد الكانات باطن </t>
  </si>
  <si>
    <t xml:space="preserve">مجموع كمية الحديد باطن </t>
  </si>
  <si>
    <r>
      <rPr>
        <b/>
        <sz val="9"/>
        <rFont val="Arial"/>
        <family val="2"/>
        <scheme val="minor"/>
      </rPr>
      <t>كمة الحديد الدائرية</t>
    </r>
    <r>
      <rPr>
        <b/>
        <sz val="9"/>
        <color theme="0"/>
        <rFont val="Arial"/>
        <family val="2"/>
        <scheme val="minor"/>
      </rPr>
      <t xml:space="preserve"> </t>
    </r>
  </si>
  <si>
    <r>
      <rPr>
        <b/>
        <sz val="10"/>
        <rFont val="Arial"/>
        <family val="2"/>
        <scheme val="minor"/>
      </rPr>
      <t>كمية الحديد الكانات الدائرية</t>
    </r>
    <r>
      <rPr>
        <b/>
        <sz val="10"/>
        <color theme="0"/>
        <rFont val="Arial"/>
        <family val="2"/>
        <scheme val="minor"/>
      </rPr>
      <t xml:space="preserve"> </t>
    </r>
  </si>
  <si>
    <t xml:space="preserve">حديد العلوي </t>
  </si>
  <si>
    <t>حديد السفلي</t>
  </si>
  <si>
    <t>كمية الحديد الانكماش</t>
  </si>
  <si>
    <t xml:space="preserve">تسليح الحديد العلوي </t>
  </si>
  <si>
    <t>كمية الحديد السفلي</t>
  </si>
  <si>
    <t>كمية الحديدالعلوي</t>
  </si>
  <si>
    <t>كمية الخرسانة بالمتر المكعب</t>
  </si>
  <si>
    <t xml:space="preserve">كمية الحديد باالطن </t>
  </si>
  <si>
    <t xml:space="preserve">نبذة عن صاحب العمل ..
الاسم / شرف الدين بابكر شرف الدين الامين 
دبلوم الهندسة المعمارية جامعة السودان للعلوم والتكانولوجيا 
بكالریوس الهندسة المدنية تخصص انشاءات اكاديمية الشروق (جمهوية مصر العربية )
الاهتمامات:-
1/  BIM TECHNOLOGY
2/ تصميم وتنفيذ المنشاءات الخرسانية بانواعها .
3/ متابعة البرامج الزمنية .
خبرة كافية في التعامل مع :- 
1/AUTOCAD  
2/ SAP2000 
3/ ETABS &amp; SAF 
4/REVIT STRUCTURE 
5/PRIMAVERE 
6/ROBOR ANALYSIS   
</t>
  </si>
  <si>
    <t>كمية الرملة الخرسانة المسلحةم3</t>
  </si>
  <si>
    <t>كمية الاسمنت الخرسانة العادية</t>
  </si>
  <si>
    <t>كمية الزلط الخرسانة المسلحة م3</t>
  </si>
  <si>
    <t>كمية الرملة الخرسانة العادية م3</t>
  </si>
  <si>
    <t>كمية الزلط الخرسانة العادية م3</t>
  </si>
  <si>
    <t>تسليح القواعد الحديدالسفلي (الاطوال باالمتر والاقطار بالمم)</t>
  </si>
  <si>
    <t xml:space="preserve">كمية الخرسانة المسلحة م3 </t>
  </si>
  <si>
    <t>تسليح القواعد الحديدالعلوي (الاطوال باالمتر والاقطار بالمم)</t>
  </si>
  <si>
    <t xml:space="preserve">عمق الحفربالمتر  </t>
  </si>
  <si>
    <t>تسليح للعمود (الاطوال بالمتر واقطار الحديد بالمم)</t>
  </si>
  <si>
    <t xml:space="preserve"> ارتفاع الميدة</t>
  </si>
  <si>
    <t>قطاع العمود والابعاد بالامتار</t>
  </si>
  <si>
    <t>كمية الرملة الخرسانة المسلحة م3</t>
  </si>
  <si>
    <t xml:space="preserve">كمية الزلط الخرسانة المسلحة </t>
  </si>
  <si>
    <t xml:space="preserve">كمية الاسمنت الخرسانة العادية باطن </t>
  </si>
  <si>
    <t>كمية الاسمنت الخرسانة المسلحة باطن</t>
  </si>
  <si>
    <t>تسليح الميدة  (الاطوال بالمتر واقطار الحديد بالمم)</t>
  </si>
  <si>
    <t>عددالميدة</t>
  </si>
  <si>
    <t>الخرسانة العادية اسفل الميدة</t>
  </si>
  <si>
    <t>قطاع الميدة والابعاد بالامتار</t>
  </si>
  <si>
    <t>كمية الحديدالرئيسية</t>
  </si>
  <si>
    <t>الحديد الرئيسي</t>
  </si>
  <si>
    <t>كمية الخرسانة المسلحة م3</t>
  </si>
  <si>
    <t xml:space="preserve">كمية الاسمنت الخرسانة المسلحة باطن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</si>
</sst>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0" x14ac:knownFonts="1">
    <font>
      <sz val="11"/>
      <color theme="1"/>
      <name val="Arial"/>
      <family val="2"/>
      <charset val="178"/>
      <scheme val="minor"/>
    </font>
    <font>
      <sz val="11"/>
      <color theme="0"/>
      <name val="Arial"/>
      <family val="2"/>
      <charset val="178"/>
      <scheme val="minor"/>
    </font>
    <font>
      <sz val="11"/>
      <color rgb="FF92D050"/>
      <name val="Arial"/>
      <family val="2"/>
      <charset val="178"/>
      <scheme val="minor"/>
    </font>
    <font>
      <sz val="11"/>
      <name val="Arial"/>
      <family val="2"/>
      <charset val="178"/>
      <scheme val="minor"/>
    </font>
    <font>
      <sz val="10"/>
      <color theme="1"/>
      <name val="Arial"/>
      <family val="2"/>
      <charset val="178"/>
      <scheme val="minor"/>
    </font>
    <font>
      <sz val="9"/>
      <color theme="1"/>
      <name val="Arial"/>
      <family val="2"/>
      <charset val="178"/>
      <scheme val="minor"/>
    </font>
    <font>
      <sz val="10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b/>
      <sz val="10"/>
      <name val="Arial"/>
      <family val="2"/>
      <scheme val="minor"/>
    </font>
    <font>
      <b/>
      <sz val="10"/>
      <color theme="0"/>
      <name val="Arial"/>
      <family val="2"/>
      <scheme val="minor"/>
    </font>
    <font>
      <b/>
      <sz val="10"/>
      <color theme="1"/>
      <name val="Arial"/>
      <family val="2"/>
      <scheme val="minor"/>
    </font>
    <font>
      <b/>
      <sz val="11"/>
      <color theme="1"/>
      <name val="Arial"/>
      <family val="2"/>
      <scheme val="minor"/>
    </font>
    <font>
      <b/>
      <sz val="11"/>
      <name val="Arial"/>
      <family val="2"/>
      <scheme val="minor"/>
    </font>
    <font>
      <b/>
      <sz val="9"/>
      <name val="Arial"/>
      <family val="2"/>
      <scheme val="minor"/>
    </font>
    <font>
      <b/>
      <sz val="9"/>
      <color theme="1"/>
      <name val="Arial"/>
      <family val="2"/>
      <scheme val="minor"/>
    </font>
    <font>
      <b/>
      <sz val="9"/>
      <name val="Arial"/>
      <family val="2"/>
      <charset val="178"/>
      <scheme val="minor"/>
    </font>
    <font>
      <sz val="9"/>
      <color theme="1"/>
      <name val="Arial"/>
      <family val="2"/>
      <scheme val="minor"/>
    </font>
    <font>
      <b/>
      <sz val="9"/>
      <color theme="0"/>
      <name val="Arial"/>
      <family val="2"/>
      <scheme val="minor"/>
    </font>
    <font>
      <b/>
      <sz val="11"/>
      <color theme="1" tint="4.9989318521683403E-2"/>
      <name val="Arial"/>
      <family val="2"/>
      <scheme val="minor"/>
    </font>
    <font>
      <b/>
      <sz val="8"/>
      <name val="Arial"/>
      <family val="2"/>
      <scheme val="minor"/>
    </font>
  </fonts>
  <fills count="1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249977111117893"/>
        <bgColor indexed="64"/>
      </patternFill>
    </fill>
  </fills>
  <borders count="46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theme="0"/>
      </left>
      <right/>
      <top style="medium">
        <color theme="0"/>
      </top>
      <bottom/>
      <diagonal/>
    </border>
    <border>
      <left/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/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 style="medium">
        <color theme="0"/>
      </top>
      <bottom style="medium">
        <color theme="0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theme="0"/>
      </left>
      <right/>
      <top style="medium">
        <color theme="0"/>
      </top>
      <bottom style="medium">
        <color indexed="64"/>
      </bottom>
      <diagonal/>
    </border>
    <border>
      <left/>
      <right style="medium">
        <color indexed="64"/>
      </right>
      <top style="medium">
        <color theme="0"/>
      </top>
      <bottom style="medium">
        <color indexed="64"/>
      </bottom>
      <diagonal/>
    </border>
    <border>
      <left style="medium">
        <color theme="0"/>
      </left>
      <right/>
      <top style="medium">
        <color indexed="64"/>
      </top>
      <bottom style="medium">
        <color theme="0"/>
      </bottom>
      <diagonal/>
    </border>
    <border>
      <left/>
      <right style="medium">
        <color indexed="64"/>
      </right>
      <top style="medium">
        <color indexed="64"/>
      </top>
      <bottom style="medium">
        <color theme="0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307">
    <xf numFmtId="0" fontId="0" fillId="0" borderId="0" xfId="0"/>
    <xf numFmtId="0" fontId="0" fillId="6" borderId="0" xfId="0" applyFill="1"/>
    <xf numFmtId="0" fontId="0" fillId="0" borderId="0" xfId="0" applyProtection="1">
      <protection locked="0"/>
    </xf>
    <xf numFmtId="0" fontId="0" fillId="3" borderId="0" xfId="0" applyFill="1" applyBorder="1" applyProtection="1">
      <protection locked="0"/>
    </xf>
    <xf numFmtId="0" fontId="3" fillId="2" borderId="1" xfId="0" applyFont="1" applyFill="1" applyBorder="1" applyAlignment="1" applyProtection="1">
      <alignment horizontal="center"/>
      <protection locked="0"/>
    </xf>
    <xf numFmtId="0" fontId="0" fillId="2" borderId="1" xfId="0" applyFont="1" applyFill="1" applyBorder="1" applyAlignment="1" applyProtection="1">
      <alignment horizontal="center" vertical="center"/>
      <protection locked="0"/>
    </xf>
    <xf numFmtId="0" fontId="0" fillId="2" borderId="21" xfId="0" applyFill="1" applyBorder="1" applyAlignment="1" applyProtection="1">
      <alignment horizontal="center"/>
      <protection locked="0"/>
    </xf>
    <xf numFmtId="0" fontId="0" fillId="2" borderId="17" xfId="0" applyFill="1" applyBorder="1" applyAlignment="1" applyProtection="1">
      <alignment horizontal="center"/>
      <protection locked="0"/>
    </xf>
    <xf numFmtId="0" fontId="0" fillId="2" borderId="18" xfId="0" applyFill="1" applyBorder="1" applyAlignment="1" applyProtection="1">
      <alignment horizontal="center"/>
      <protection locked="0"/>
    </xf>
    <xf numFmtId="0" fontId="0" fillId="2" borderId="16" xfId="0" applyFill="1" applyBorder="1" applyAlignment="1" applyProtection="1">
      <alignment horizontal="center"/>
      <protection locked="0"/>
    </xf>
    <xf numFmtId="0" fontId="1" fillId="4" borderId="1" xfId="0" applyFont="1" applyFill="1" applyBorder="1" applyAlignment="1" applyProtection="1">
      <alignment horizontal="center"/>
    </xf>
    <xf numFmtId="0" fontId="1" fillId="5" borderId="1" xfId="0" applyFont="1" applyFill="1" applyBorder="1" applyAlignment="1" applyProtection="1">
      <alignment horizontal="center"/>
    </xf>
    <xf numFmtId="0" fontId="0" fillId="3" borderId="0" xfId="0" applyFill="1" applyBorder="1" applyProtection="1"/>
    <xf numFmtId="0" fontId="0" fillId="3" borderId="0" xfId="0" applyFill="1" applyBorder="1" applyAlignment="1" applyProtection="1">
      <alignment horizontal="center"/>
    </xf>
    <xf numFmtId="0" fontId="0" fillId="3" borderId="5" xfId="0" applyFill="1" applyBorder="1" applyProtection="1"/>
    <xf numFmtId="0" fontId="0" fillId="3" borderId="6" xfId="0" applyFill="1" applyBorder="1" applyProtection="1"/>
    <xf numFmtId="0" fontId="0" fillId="3" borderId="8" xfId="0" applyFill="1" applyBorder="1" applyProtection="1"/>
    <xf numFmtId="0" fontId="2" fillId="3" borderId="0" xfId="0" applyFont="1" applyFill="1" applyBorder="1" applyProtection="1"/>
    <xf numFmtId="0" fontId="0" fillId="3" borderId="9" xfId="0" applyFill="1" applyBorder="1" applyProtection="1"/>
    <xf numFmtId="0" fontId="0" fillId="3" borderId="7" xfId="0" applyFill="1" applyBorder="1" applyProtection="1"/>
    <xf numFmtId="0" fontId="0" fillId="0" borderId="0" xfId="0" applyProtection="1"/>
    <xf numFmtId="0" fontId="0" fillId="3" borderId="0" xfId="0" applyFill="1" applyProtection="1">
      <protection locked="0"/>
    </xf>
    <xf numFmtId="0" fontId="0" fillId="3" borderId="0" xfId="0" applyFill="1" applyAlignment="1" applyProtection="1">
      <alignment horizontal="center" vertical="center"/>
      <protection locked="0"/>
    </xf>
    <xf numFmtId="0" fontId="0" fillId="2" borderId="1" xfId="0" applyFill="1" applyBorder="1" applyAlignment="1" applyProtection="1">
      <alignment horizontal="center" vertical="center"/>
      <protection locked="0"/>
    </xf>
    <xf numFmtId="0" fontId="0" fillId="2" borderId="21" xfId="0" applyFill="1" applyBorder="1" applyAlignment="1" applyProtection="1">
      <alignment horizontal="center" vertical="center"/>
      <protection locked="0"/>
    </xf>
    <xf numFmtId="0" fontId="0" fillId="2" borderId="18" xfId="0" applyFill="1" applyBorder="1" applyAlignment="1" applyProtection="1">
      <alignment horizontal="center" vertical="center"/>
      <protection locked="0"/>
    </xf>
    <xf numFmtId="0" fontId="0" fillId="2" borderId="16" xfId="0" applyFill="1" applyBorder="1" applyAlignment="1" applyProtection="1">
      <alignment horizontal="center" vertical="center"/>
      <protection locked="0"/>
    </xf>
    <xf numFmtId="0" fontId="0" fillId="3" borderId="0" xfId="0" applyFill="1" applyProtection="1"/>
    <xf numFmtId="0" fontId="0" fillId="3" borderId="0" xfId="0" applyFill="1" applyAlignment="1" applyProtection="1">
      <alignment horizontal="center" vertical="center"/>
    </xf>
    <xf numFmtId="0" fontId="0" fillId="3" borderId="0" xfId="0" applyFont="1" applyFill="1" applyAlignment="1" applyProtection="1">
      <alignment horizontal="center" vertical="center"/>
    </xf>
    <xf numFmtId="0" fontId="1" fillId="3" borderId="0" xfId="0" applyFont="1" applyFill="1" applyAlignment="1" applyProtection="1">
      <alignment horizontal="center" vertical="center"/>
    </xf>
    <xf numFmtId="0" fontId="1" fillId="5" borderId="1" xfId="0" applyFont="1" applyFill="1" applyBorder="1" applyAlignment="1" applyProtection="1">
      <alignment horizontal="center" vertical="center"/>
    </xf>
    <xf numFmtId="0" fontId="1" fillId="4" borderId="1" xfId="0" applyFont="1" applyFill="1" applyBorder="1" applyAlignment="1" applyProtection="1">
      <alignment horizontal="center" vertical="center"/>
    </xf>
    <xf numFmtId="0" fontId="0" fillId="7" borderId="0" xfId="0" applyFill="1"/>
    <xf numFmtId="0" fontId="0" fillId="7" borderId="5" xfId="0" applyFill="1" applyBorder="1"/>
    <xf numFmtId="0" fontId="0" fillId="7" borderId="6" xfId="0" applyFill="1" applyBorder="1"/>
    <xf numFmtId="0" fontId="0" fillId="7" borderId="7" xfId="0" applyFill="1" applyBorder="1"/>
    <xf numFmtId="0" fontId="0" fillId="7" borderId="8" xfId="0" applyFill="1" applyBorder="1"/>
    <xf numFmtId="0" fontId="0" fillId="7" borderId="0" xfId="0" applyFill="1" applyBorder="1"/>
    <xf numFmtId="0" fontId="0" fillId="7" borderId="9" xfId="0" applyFill="1" applyBorder="1"/>
    <xf numFmtId="0" fontId="0" fillId="2" borderId="25" xfId="0" applyFill="1" applyBorder="1" applyAlignment="1" applyProtection="1">
      <alignment horizontal="center"/>
      <protection locked="0"/>
    </xf>
    <xf numFmtId="0" fontId="0" fillId="2" borderId="26" xfId="0" applyFill="1" applyBorder="1" applyAlignment="1" applyProtection="1">
      <alignment horizontal="center"/>
      <protection locked="0"/>
    </xf>
    <xf numFmtId="0" fontId="0" fillId="2" borderId="28" xfId="0" applyFill="1" applyBorder="1" applyAlignment="1" applyProtection="1">
      <alignment horizontal="center"/>
      <protection locked="0"/>
    </xf>
    <xf numFmtId="0" fontId="0" fillId="2" borderId="29" xfId="0" applyFill="1" applyBorder="1" applyAlignment="1" applyProtection="1">
      <alignment horizontal="center"/>
      <protection locked="0"/>
    </xf>
    <xf numFmtId="0" fontId="0" fillId="2" borderId="27" xfId="0" applyFill="1" applyBorder="1" applyAlignment="1" applyProtection="1">
      <alignment horizontal="center"/>
      <protection locked="0"/>
    </xf>
    <xf numFmtId="0" fontId="0" fillId="2" borderId="22" xfId="0" applyFill="1" applyBorder="1" applyAlignment="1" applyProtection="1">
      <alignment horizontal="center"/>
      <protection locked="0"/>
    </xf>
    <xf numFmtId="0" fontId="0" fillId="2" borderId="1" xfId="0" applyFill="1" applyBorder="1" applyAlignment="1" applyProtection="1">
      <alignment horizontal="center"/>
      <protection locked="0"/>
    </xf>
    <xf numFmtId="0" fontId="5" fillId="3" borderId="0" xfId="0" applyFont="1" applyFill="1" applyBorder="1" applyProtection="1"/>
    <xf numFmtId="0" fontId="0" fillId="2" borderId="21" xfId="0" applyFont="1" applyFill="1" applyBorder="1" applyAlignment="1" applyProtection="1">
      <alignment horizontal="center"/>
      <protection locked="0"/>
    </xf>
    <xf numFmtId="0" fontId="0" fillId="2" borderId="37" xfId="0" applyFill="1" applyBorder="1" applyAlignment="1" applyProtection="1">
      <alignment horizontal="center"/>
      <protection locked="0"/>
    </xf>
    <xf numFmtId="0" fontId="0" fillId="2" borderId="23" xfId="0" applyFill="1" applyBorder="1" applyAlignment="1" applyProtection="1">
      <alignment horizontal="center"/>
      <protection locked="0"/>
    </xf>
    <xf numFmtId="0" fontId="0" fillId="2" borderId="29" xfId="0" applyFill="1" applyBorder="1" applyAlignment="1" applyProtection="1">
      <alignment horizontal="center" vertical="center"/>
      <protection locked="0"/>
    </xf>
    <xf numFmtId="0" fontId="10" fillId="5" borderId="13" xfId="0" applyFont="1" applyFill="1" applyBorder="1" applyAlignment="1" applyProtection="1">
      <alignment horizontal="center"/>
    </xf>
    <xf numFmtId="0" fontId="10" fillId="5" borderId="1" xfId="0" applyFont="1" applyFill="1" applyBorder="1" applyAlignment="1" applyProtection="1">
      <alignment horizontal="center"/>
    </xf>
    <xf numFmtId="0" fontId="9" fillId="4" borderId="2" xfId="0" applyFont="1" applyFill="1" applyBorder="1" applyAlignment="1" applyProtection="1">
      <alignment horizontal="center" vertical="center"/>
    </xf>
    <xf numFmtId="0" fontId="8" fillId="12" borderId="2" xfId="0" applyFont="1" applyFill="1" applyBorder="1" applyAlignment="1" applyProtection="1">
      <alignment horizontal="center" vertical="center"/>
    </xf>
    <xf numFmtId="0" fontId="9" fillId="12" borderId="2" xfId="0" applyFont="1" applyFill="1" applyBorder="1" applyAlignment="1" applyProtection="1">
      <alignment horizontal="center" vertical="center"/>
    </xf>
    <xf numFmtId="0" fontId="1" fillId="12" borderId="2" xfId="0" applyFont="1" applyFill="1" applyBorder="1" applyAlignment="1" applyProtection="1">
      <alignment horizontal="center" vertical="center"/>
    </xf>
    <xf numFmtId="0" fontId="10" fillId="3" borderId="0" xfId="0" applyFont="1" applyFill="1" applyProtection="1"/>
    <xf numFmtId="0" fontId="12" fillId="4" borderId="5" xfId="0" applyFont="1" applyFill="1" applyBorder="1" applyAlignment="1" applyProtection="1">
      <alignment horizontal="center" vertical="center"/>
    </xf>
    <xf numFmtId="0" fontId="12" fillId="5" borderId="13" xfId="0" applyFont="1" applyFill="1" applyBorder="1" applyAlignment="1" applyProtection="1">
      <alignment vertical="center"/>
    </xf>
    <xf numFmtId="0" fontId="12" fillId="4" borderId="10" xfId="0" applyFont="1" applyFill="1" applyBorder="1" applyAlignment="1" applyProtection="1">
      <alignment horizontal="center" vertical="center"/>
    </xf>
    <xf numFmtId="0" fontId="12" fillId="5" borderId="14" xfId="0" applyFont="1" applyFill="1" applyBorder="1" applyAlignment="1" applyProtection="1">
      <alignment horizontal="center" vertical="center"/>
    </xf>
    <xf numFmtId="0" fontId="12" fillId="4" borderId="1" xfId="0" applyFont="1" applyFill="1" applyBorder="1" applyAlignment="1" applyProtection="1">
      <alignment horizontal="center" vertical="center"/>
    </xf>
    <xf numFmtId="0" fontId="12" fillId="4" borderId="13" xfId="0" applyFont="1" applyFill="1" applyBorder="1" applyAlignment="1" applyProtection="1">
      <alignment horizontal="center" vertical="center"/>
    </xf>
    <xf numFmtId="0" fontId="12" fillId="4" borderId="14" xfId="0" applyFont="1" applyFill="1" applyBorder="1" applyAlignment="1" applyProtection="1">
      <alignment horizontal="center" vertical="center"/>
    </xf>
    <xf numFmtId="0" fontId="12" fillId="5" borderId="13" xfId="0" applyFont="1" applyFill="1" applyBorder="1" applyAlignment="1" applyProtection="1">
      <alignment horizontal="center" vertical="center"/>
    </xf>
    <xf numFmtId="0" fontId="12" fillId="5" borderId="0" xfId="0" applyFont="1" applyFill="1" applyBorder="1" applyAlignment="1" applyProtection="1">
      <alignment horizontal="center" vertical="center"/>
    </xf>
    <xf numFmtId="0" fontId="0" fillId="2" borderId="22" xfId="0" applyFill="1" applyBorder="1" applyAlignment="1" applyProtection="1">
      <alignment horizontal="center" vertical="center"/>
      <protection locked="0"/>
    </xf>
    <xf numFmtId="0" fontId="0" fillId="2" borderId="42" xfId="0" applyFill="1" applyBorder="1" applyAlignment="1" applyProtection="1">
      <alignment horizontal="center" vertical="center"/>
      <protection locked="0"/>
    </xf>
    <xf numFmtId="0" fontId="14" fillId="3" borderId="0" xfId="0" applyFont="1" applyFill="1" applyAlignment="1" applyProtection="1">
      <alignment horizontal="center" vertical="center"/>
    </xf>
    <xf numFmtId="0" fontId="5" fillId="3" borderId="0" xfId="0" applyFont="1" applyFill="1" applyProtection="1"/>
    <xf numFmtId="0" fontId="16" fillId="3" borderId="0" xfId="0" applyFont="1" applyFill="1" applyProtection="1"/>
    <xf numFmtId="0" fontId="14" fillId="3" borderId="0" xfId="0" applyFont="1" applyFill="1" applyProtection="1"/>
    <xf numFmtId="0" fontId="0" fillId="2" borderId="28" xfId="0" applyFill="1" applyBorder="1" applyAlignment="1" applyProtection="1">
      <alignment horizontal="center" vertical="center"/>
      <protection locked="0"/>
    </xf>
    <xf numFmtId="0" fontId="0" fillId="2" borderId="27" xfId="0" applyFill="1" applyBorder="1" applyAlignment="1" applyProtection="1">
      <alignment horizontal="center" vertical="center"/>
      <protection locked="0"/>
    </xf>
    <xf numFmtId="0" fontId="10" fillId="3" borderId="0" xfId="0" applyFont="1" applyFill="1" applyBorder="1" applyProtection="1"/>
    <xf numFmtId="0" fontId="12" fillId="12" borderId="13" xfId="0" applyFont="1" applyFill="1" applyBorder="1" applyAlignment="1" applyProtection="1">
      <alignment horizontal="center" vertical="center"/>
    </xf>
    <xf numFmtId="0" fontId="12" fillId="12" borderId="14" xfId="0" applyFont="1" applyFill="1" applyBorder="1" applyAlignment="1" applyProtection="1">
      <alignment horizontal="center" vertical="center"/>
    </xf>
    <xf numFmtId="0" fontId="12" fillId="5" borderId="13" xfId="0" applyFont="1" applyFill="1" applyBorder="1" applyAlignment="1" applyProtection="1">
      <alignment horizontal="center"/>
    </xf>
    <xf numFmtId="0" fontId="12" fillId="5" borderId="0" xfId="0" applyFont="1" applyFill="1" applyBorder="1" applyAlignment="1" applyProtection="1">
      <alignment horizontal="center"/>
    </xf>
    <xf numFmtId="0" fontId="12" fillId="5" borderId="6" xfId="0" applyFont="1" applyFill="1" applyBorder="1" applyAlignment="1" applyProtection="1">
      <alignment horizontal="center"/>
    </xf>
    <xf numFmtId="0" fontId="10" fillId="12" borderId="2" xfId="0" applyFont="1" applyFill="1" applyBorder="1" applyAlignment="1" applyProtection="1">
      <alignment horizontal="center" vertical="center"/>
    </xf>
    <xf numFmtId="0" fontId="0" fillId="2" borderId="43" xfId="0" applyFill="1" applyBorder="1" applyAlignment="1" applyProtection="1">
      <alignment horizontal="center" vertical="center"/>
      <protection locked="0"/>
    </xf>
    <xf numFmtId="0" fontId="12" fillId="4" borderId="15" xfId="0" applyFont="1" applyFill="1" applyBorder="1" applyAlignment="1" applyProtection="1">
      <alignment horizontal="center" vertical="center"/>
    </xf>
    <xf numFmtId="0" fontId="12" fillId="5" borderId="1" xfId="0" applyFont="1" applyFill="1" applyBorder="1" applyAlignment="1" applyProtection="1">
      <alignment horizontal="center" vertical="center"/>
    </xf>
    <xf numFmtId="0" fontId="12" fillId="5" borderId="11" xfId="0" applyFont="1" applyFill="1" applyBorder="1" applyAlignment="1" applyProtection="1">
      <alignment horizontal="center" vertical="center"/>
    </xf>
    <xf numFmtId="0" fontId="0" fillId="2" borderId="44" xfId="0" applyFill="1" applyBorder="1" applyAlignment="1" applyProtection="1">
      <alignment horizontal="center" vertical="center"/>
      <protection locked="0"/>
    </xf>
    <xf numFmtId="0" fontId="0" fillId="2" borderId="45" xfId="0" applyFill="1" applyBorder="1" applyAlignment="1" applyProtection="1">
      <alignment horizontal="center" vertical="center"/>
      <protection locked="0"/>
    </xf>
    <xf numFmtId="0" fontId="0" fillId="2" borderId="26" xfId="0" applyFill="1" applyBorder="1" applyAlignment="1" applyProtection="1">
      <alignment horizontal="center" vertical="center"/>
      <protection locked="0"/>
    </xf>
    <xf numFmtId="0" fontId="14" fillId="12" borderId="2" xfId="0" applyFont="1" applyFill="1" applyBorder="1" applyAlignment="1" applyProtection="1">
      <alignment horizontal="center" vertical="center"/>
    </xf>
    <xf numFmtId="0" fontId="0" fillId="2" borderId="42" xfId="0" applyFill="1" applyBorder="1" applyAlignment="1" applyProtection="1">
      <alignment horizontal="center"/>
      <protection locked="0"/>
    </xf>
    <xf numFmtId="0" fontId="0" fillId="3" borderId="5" xfId="0" applyFill="1" applyBorder="1" applyAlignment="1" applyProtection="1"/>
    <xf numFmtId="0" fontId="0" fillId="3" borderId="6" xfId="0" applyFill="1" applyBorder="1" applyAlignment="1" applyProtection="1"/>
    <xf numFmtId="0" fontId="0" fillId="3" borderId="8" xfId="0" applyFill="1" applyBorder="1" applyAlignment="1" applyProtection="1"/>
    <xf numFmtId="0" fontId="0" fillId="3" borderId="0" xfId="0" applyFill="1" applyBorder="1" applyAlignment="1" applyProtection="1"/>
    <xf numFmtId="0" fontId="1" fillId="3" borderId="0" xfId="0" applyFont="1" applyFill="1" applyBorder="1" applyProtection="1"/>
    <xf numFmtId="0" fontId="0" fillId="7" borderId="5" xfId="0" applyFill="1" applyBorder="1" applyAlignment="1" applyProtection="1"/>
    <xf numFmtId="0" fontId="0" fillId="7" borderId="6" xfId="0" applyFill="1" applyBorder="1" applyAlignment="1" applyProtection="1"/>
    <xf numFmtId="0" fontId="0" fillId="7" borderId="8" xfId="0" applyFill="1" applyBorder="1" applyAlignment="1" applyProtection="1"/>
    <xf numFmtId="0" fontId="0" fillId="7" borderId="0" xfId="0" applyFill="1" applyBorder="1" applyAlignment="1" applyProtection="1"/>
    <xf numFmtId="0" fontId="0" fillId="3" borderId="0" xfId="0" applyFill="1" applyAlignment="1" applyProtection="1"/>
    <xf numFmtId="0" fontId="0" fillId="3" borderId="9" xfId="0" applyFill="1" applyBorder="1" applyAlignment="1" applyProtection="1"/>
    <xf numFmtId="0" fontId="0" fillId="7" borderId="0" xfId="0" applyFill="1" applyAlignment="1"/>
    <xf numFmtId="0" fontId="0" fillId="3" borderId="0" xfId="0" applyFill="1" applyBorder="1" applyAlignment="1" applyProtection="1">
      <alignment horizontal="center"/>
    </xf>
    <xf numFmtId="0" fontId="0" fillId="7" borderId="0" xfId="0" applyFill="1" applyBorder="1" applyAlignment="1"/>
    <xf numFmtId="0" fontId="0" fillId="7" borderId="5" xfId="0" applyFill="1" applyBorder="1" applyAlignment="1"/>
    <xf numFmtId="0" fontId="0" fillId="7" borderId="6" xfId="0" applyFill="1" applyBorder="1" applyAlignment="1"/>
    <xf numFmtId="0" fontId="0" fillId="7" borderId="7" xfId="0" applyFill="1" applyBorder="1" applyAlignment="1"/>
    <xf numFmtId="0" fontId="0" fillId="7" borderId="8" xfId="0" applyFill="1" applyBorder="1" applyAlignment="1"/>
    <xf numFmtId="0" fontId="0" fillId="7" borderId="9" xfId="0" applyFill="1" applyBorder="1" applyAlignment="1"/>
    <xf numFmtId="0" fontId="0" fillId="7" borderId="10" xfId="0" applyFill="1" applyBorder="1" applyAlignment="1"/>
    <xf numFmtId="0" fontId="0" fillId="7" borderId="11" xfId="0" applyFill="1" applyBorder="1" applyAlignment="1"/>
    <xf numFmtId="0" fontId="0" fillId="7" borderId="12" xfId="0" applyFill="1" applyBorder="1" applyAlignment="1"/>
    <xf numFmtId="0" fontId="0" fillId="2" borderId="24" xfId="0" applyFill="1" applyBorder="1" applyAlignment="1" applyProtection="1">
      <alignment horizontal="center"/>
      <protection locked="0"/>
    </xf>
    <xf numFmtId="0" fontId="0" fillId="0" borderId="25" xfId="0" applyBorder="1" applyAlignment="1" applyProtection="1">
      <alignment horizontal="center"/>
      <protection locked="0"/>
    </xf>
    <xf numFmtId="0" fontId="0" fillId="0" borderId="26" xfId="0" applyBorder="1" applyAlignment="1" applyProtection="1">
      <alignment horizontal="center"/>
      <protection locked="0"/>
    </xf>
    <xf numFmtId="0" fontId="0" fillId="2" borderId="2" xfId="0" applyFill="1" applyBorder="1" applyAlignment="1" applyProtection="1">
      <alignment horizontal="center"/>
      <protection locked="0"/>
    </xf>
    <xf numFmtId="0" fontId="0" fillId="0" borderId="27" xfId="0" applyBorder="1" applyAlignment="1" applyProtection="1">
      <alignment horizontal="center"/>
      <protection locked="0"/>
    </xf>
    <xf numFmtId="0" fontId="0" fillId="3" borderId="10" xfId="0" applyFill="1" applyBorder="1" applyAlignment="1" applyProtection="1"/>
    <xf numFmtId="0" fontId="0" fillId="3" borderId="11" xfId="0" applyFill="1" applyBorder="1" applyAlignment="1" applyProtection="1"/>
    <xf numFmtId="0" fontId="0" fillId="3" borderId="12" xfId="0" applyFill="1" applyBorder="1" applyAlignment="1" applyProtection="1"/>
    <xf numFmtId="0" fontId="0" fillId="5" borderId="1" xfId="0" applyFont="1" applyFill="1" applyBorder="1" applyAlignment="1" applyProtection="1">
      <alignment horizontal="center" vertical="center"/>
    </xf>
    <xf numFmtId="0" fontId="0" fillId="4" borderId="1" xfId="0" applyFont="1" applyFill="1" applyBorder="1" applyAlignment="1" applyProtection="1">
      <alignment horizontal="center" vertical="center"/>
    </xf>
    <xf numFmtId="0" fontId="0" fillId="7" borderId="0" xfId="0" applyFill="1" applyBorder="1" applyAlignment="1">
      <alignment horizontal="center"/>
    </xf>
    <xf numFmtId="0" fontId="0" fillId="5" borderId="25" xfId="0" applyFill="1" applyBorder="1" applyAlignment="1" applyProtection="1">
      <alignment horizontal="center"/>
    </xf>
    <xf numFmtId="0" fontId="0" fillId="4" borderId="25" xfId="0" applyFill="1" applyBorder="1" applyAlignment="1" applyProtection="1">
      <alignment horizontal="center"/>
    </xf>
    <xf numFmtId="0" fontId="18" fillId="2" borderId="5" xfId="0" applyFont="1" applyFill="1" applyBorder="1" applyAlignment="1">
      <alignment horizontal="right" vertical="center" wrapText="1"/>
    </xf>
    <xf numFmtId="0" fontId="18" fillId="2" borderId="6" xfId="0" applyFont="1" applyFill="1" applyBorder="1" applyAlignment="1">
      <alignment horizontal="right" vertical="center"/>
    </xf>
    <xf numFmtId="0" fontId="18" fillId="2" borderId="7" xfId="0" applyFont="1" applyFill="1" applyBorder="1" applyAlignment="1">
      <alignment horizontal="right" vertical="center"/>
    </xf>
    <xf numFmtId="0" fontId="18" fillId="2" borderId="8" xfId="0" applyFont="1" applyFill="1" applyBorder="1" applyAlignment="1">
      <alignment horizontal="right" vertical="center"/>
    </xf>
    <xf numFmtId="0" fontId="18" fillId="2" borderId="0" xfId="0" applyFont="1" applyFill="1" applyBorder="1" applyAlignment="1">
      <alignment horizontal="right" vertical="center"/>
    </xf>
    <xf numFmtId="0" fontId="18" fillId="2" borderId="9" xfId="0" applyFont="1" applyFill="1" applyBorder="1" applyAlignment="1">
      <alignment horizontal="right" vertical="center"/>
    </xf>
    <xf numFmtId="0" fontId="18" fillId="2" borderId="10" xfId="0" applyFont="1" applyFill="1" applyBorder="1" applyAlignment="1">
      <alignment horizontal="right" vertical="center"/>
    </xf>
    <xf numFmtId="0" fontId="18" fillId="2" borderId="11" xfId="0" applyFont="1" applyFill="1" applyBorder="1" applyAlignment="1">
      <alignment horizontal="right" vertical="center"/>
    </xf>
    <xf numFmtId="0" fontId="18" fillId="2" borderId="12" xfId="0" applyFont="1" applyFill="1" applyBorder="1" applyAlignment="1">
      <alignment horizontal="right" vertical="center"/>
    </xf>
    <xf numFmtId="0" fontId="1" fillId="12" borderId="2" xfId="0" applyFont="1" applyFill="1" applyBorder="1" applyAlignment="1" applyProtection="1">
      <alignment horizontal="center" vertical="center"/>
    </xf>
    <xf numFmtId="0" fontId="1" fillId="12" borderId="4" xfId="0" applyFont="1" applyFill="1" applyBorder="1" applyAlignment="1" applyProtection="1">
      <alignment horizontal="center" vertical="center"/>
    </xf>
    <xf numFmtId="0" fontId="1" fillId="5" borderId="2" xfId="0" applyFont="1" applyFill="1" applyBorder="1" applyAlignment="1" applyProtection="1">
      <alignment horizontal="center" vertical="center"/>
    </xf>
    <xf numFmtId="0" fontId="1" fillId="5" borderId="4" xfId="0" applyFont="1" applyFill="1" applyBorder="1" applyAlignment="1" applyProtection="1">
      <alignment horizontal="center" vertical="center"/>
    </xf>
    <xf numFmtId="0" fontId="12" fillId="4" borderId="13" xfId="0" applyFont="1" applyFill="1" applyBorder="1" applyAlignment="1" applyProtection="1">
      <alignment horizontal="center" vertical="center"/>
    </xf>
    <xf numFmtId="0" fontId="12" fillId="4" borderId="14" xfId="0" applyFont="1" applyFill="1" applyBorder="1" applyAlignment="1" applyProtection="1">
      <alignment horizontal="center" vertical="center"/>
    </xf>
    <xf numFmtId="0" fontId="12" fillId="4" borderId="15" xfId="0" applyFont="1" applyFill="1" applyBorder="1" applyAlignment="1" applyProtection="1">
      <alignment horizontal="center" vertical="center"/>
    </xf>
    <xf numFmtId="0" fontId="12" fillId="4" borderId="2" xfId="0" applyFont="1" applyFill="1" applyBorder="1" applyAlignment="1" applyProtection="1">
      <alignment horizontal="center" vertical="center"/>
    </xf>
    <xf numFmtId="0" fontId="12" fillId="4" borderId="4" xfId="0" applyFont="1" applyFill="1" applyBorder="1" applyAlignment="1" applyProtection="1">
      <alignment horizontal="center" vertical="center"/>
    </xf>
    <xf numFmtId="0" fontId="8" fillId="5" borderId="2" xfId="0" applyFont="1" applyFill="1" applyBorder="1" applyAlignment="1" applyProtection="1">
      <alignment horizontal="center" vertical="center"/>
    </xf>
    <xf numFmtId="0" fontId="9" fillId="5" borderId="4" xfId="0" applyFont="1" applyFill="1" applyBorder="1" applyAlignment="1" applyProtection="1">
      <alignment horizontal="center" vertical="center"/>
    </xf>
    <xf numFmtId="0" fontId="9" fillId="5" borderId="2" xfId="0" applyFont="1" applyFill="1" applyBorder="1" applyAlignment="1" applyProtection="1">
      <alignment horizontal="center" vertical="center"/>
    </xf>
    <xf numFmtId="0" fontId="12" fillId="4" borderId="5" xfId="0" applyFont="1" applyFill="1" applyBorder="1" applyAlignment="1" applyProtection="1">
      <alignment horizontal="center" vertical="center"/>
    </xf>
    <xf numFmtId="0" fontId="12" fillId="4" borderId="6" xfId="0" applyFont="1" applyFill="1" applyBorder="1" applyAlignment="1" applyProtection="1">
      <alignment horizontal="center" vertical="center"/>
    </xf>
    <xf numFmtId="0" fontId="12" fillId="4" borderId="7" xfId="0" applyFont="1" applyFill="1" applyBorder="1" applyAlignment="1" applyProtection="1">
      <alignment horizontal="center" vertical="center"/>
    </xf>
    <xf numFmtId="0" fontId="12" fillId="4" borderId="10" xfId="0" applyFont="1" applyFill="1" applyBorder="1" applyAlignment="1" applyProtection="1">
      <alignment horizontal="center" vertical="center"/>
    </xf>
    <xf numFmtId="0" fontId="12" fillId="4" borderId="11" xfId="0" applyFont="1" applyFill="1" applyBorder="1" applyAlignment="1" applyProtection="1">
      <alignment horizontal="center" vertical="center"/>
    </xf>
    <xf numFmtId="0" fontId="12" fillId="4" borderId="12" xfId="0" applyFont="1" applyFill="1" applyBorder="1" applyAlignment="1" applyProtection="1">
      <alignment horizontal="center" vertical="center"/>
    </xf>
    <xf numFmtId="0" fontId="8" fillId="12" borderId="2" xfId="0" applyFont="1" applyFill="1" applyBorder="1" applyAlignment="1" applyProtection="1">
      <alignment horizontal="center" vertical="center"/>
    </xf>
    <xf numFmtId="0" fontId="8" fillId="12" borderId="3" xfId="0" applyFont="1" applyFill="1" applyBorder="1" applyAlignment="1" applyProtection="1">
      <alignment horizontal="center" vertical="center"/>
    </xf>
    <xf numFmtId="0" fontId="8" fillId="12" borderId="5" xfId="0" applyFont="1" applyFill="1" applyBorder="1" applyAlignment="1" applyProtection="1">
      <alignment horizontal="center" vertical="center"/>
    </xf>
    <xf numFmtId="0" fontId="8" fillId="12" borderId="6" xfId="0" applyFont="1" applyFill="1" applyBorder="1" applyAlignment="1" applyProtection="1">
      <alignment horizontal="center" vertical="center"/>
    </xf>
    <xf numFmtId="0" fontId="8" fillId="12" borderId="0" xfId="0" applyFont="1" applyFill="1" applyBorder="1" applyAlignment="1" applyProtection="1">
      <alignment horizontal="center" vertical="center"/>
    </xf>
    <xf numFmtId="0" fontId="8" fillId="12" borderId="7" xfId="0" applyFont="1" applyFill="1" applyBorder="1" applyAlignment="1" applyProtection="1">
      <alignment horizontal="center" vertical="center"/>
    </xf>
    <xf numFmtId="0" fontId="8" fillId="10" borderId="2" xfId="0" applyFont="1" applyFill="1" applyBorder="1" applyAlignment="1" applyProtection="1">
      <alignment horizontal="center" vertical="center"/>
    </xf>
    <xf numFmtId="0" fontId="8" fillId="10" borderId="3" xfId="0" applyFont="1" applyFill="1" applyBorder="1" applyAlignment="1" applyProtection="1">
      <alignment horizontal="center" vertical="center"/>
    </xf>
    <xf numFmtId="0" fontId="1" fillId="10" borderId="2" xfId="0" applyFont="1" applyFill="1" applyBorder="1" applyAlignment="1" applyProtection="1">
      <alignment horizontal="center" vertical="center"/>
    </xf>
    <xf numFmtId="0" fontId="1" fillId="10" borderId="4" xfId="0" applyFont="1" applyFill="1" applyBorder="1" applyAlignment="1" applyProtection="1">
      <alignment horizontal="center" vertical="center"/>
    </xf>
    <xf numFmtId="0" fontId="12" fillId="5" borderId="2" xfId="0" applyFont="1" applyFill="1" applyBorder="1" applyAlignment="1" applyProtection="1">
      <alignment horizontal="center" vertical="center"/>
    </xf>
    <xf numFmtId="0" fontId="12" fillId="5" borderId="4" xfId="0" applyFont="1" applyFill="1" applyBorder="1" applyAlignment="1" applyProtection="1">
      <alignment horizontal="center" vertical="center"/>
    </xf>
    <xf numFmtId="0" fontId="12" fillId="5" borderId="5" xfId="0" applyFont="1" applyFill="1" applyBorder="1" applyAlignment="1" applyProtection="1">
      <alignment horizontal="center" vertical="center"/>
    </xf>
    <xf numFmtId="0" fontId="12" fillId="5" borderId="6" xfId="0" applyFont="1" applyFill="1" applyBorder="1" applyAlignment="1" applyProtection="1">
      <alignment horizontal="center" vertical="center"/>
    </xf>
    <xf numFmtId="0" fontId="12" fillId="5" borderId="7" xfId="0" applyFont="1" applyFill="1" applyBorder="1" applyAlignment="1" applyProtection="1">
      <alignment horizontal="center" vertical="center"/>
    </xf>
    <xf numFmtId="0" fontId="12" fillId="5" borderId="10" xfId="0" applyFont="1" applyFill="1" applyBorder="1" applyAlignment="1" applyProtection="1">
      <alignment horizontal="center" vertical="center"/>
    </xf>
    <xf numFmtId="0" fontId="12" fillId="5" borderId="11" xfId="0" applyFont="1" applyFill="1" applyBorder="1" applyAlignment="1" applyProtection="1">
      <alignment horizontal="center" vertical="center"/>
    </xf>
    <xf numFmtId="0" fontId="12" fillId="5" borderId="12" xfId="0" applyFont="1" applyFill="1" applyBorder="1" applyAlignment="1" applyProtection="1">
      <alignment horizontal="center" vertical="center"/>
    </xf>
    <xf numFmtId="0" fontId="8" fillId="5" borderId="4" xfId="0" applyFont="1" applyFill="1" applyBorder="1" applyAlignment="1" applyProtection="1">
      <alignment horizontal="center" vertical="center"/>
    </xf>
    <xf numFmtId="0" fontId="12" fillId="5" borderId="13" xfId="0" applyFont="1" applyFill="1" applyBorder="1" applyAlignment="1" applyProtection="1">
      <alignment horizontal="center" vertical="center"/>
    </xf>
    <xf numFmtId="0" fontId="12" fillId="5" borderId="14" xfId="0" applyFont="1" applyFill="1" applyBorder="1" applyAlignment="1" applyProtection="1">
      <alignment horizontal="center" vertical="center"/>
    </xf>
    <xf numFmtId="0" fontId="12" fillId="5" borderId="15" xfId="0" applyFont="1" applyFill="1" applyBorder="1" applyAlignment="1" applyProtection="1">
      <alignment horizontal="center" vertical="center"/>
    </xf>
    <xf numFmtId="0" fontId="8" fillId="12" borderId="4" xfId="0" applyFont="1" applyFill="1" applyBorder="1" applyAlignment="1" applyProtection="1">
      <alignment horizontal="center" vertical="center"/>
    </xf>
    <xf numFmtId="0" fontId="1" fillId="5" borderId="2" xfId="0" applyFont="1" applyFill="1" applyBorder="1" applyAlignment="1" applyProtection="1">
      <alignment horizontal="center"/>
    </xf>
    <xf numFmtId="0" fontId="1" fillId="5" borderId="4" xfId="0" applyFont="1" applyFill="1" applyBorder="1" applyAlignment="1" applyProtection="1">
      <alignment horizontal="center"/>
    </xf>
    <xf numFmtId="0" fontId="1" fillId="12" borderId="2" xfId="0" applyFont="1" applyFill="1" applyBorder="1" applyAlignment="1" applyProtection="1">
      <alignment horizontal="center"/>
    </xf>
    <xf numFmtId="0" fontId="1" fillId="12" borderId="4" xfId="0" applyFont="1" applyFill="1" applyBorder="1" applyAlignment="1" applyProtection="1">
      <alignment horizontal="center"/>
    </xf>
    <xf numFmtId="0" fontId="12" fillId="12" borderId="13" xfId="0" applyFont="1" applyFill="1" applyBorder="1" applyAlignment="1" applyProtection="1">
      <alignment horizontal="center" vertical="center"/>
    </xf>
    <xf numFmtId="0" fontId="12" fillId="12" borderId="14" xfId="0" applyFont="1" applyFill="1" applyBorder="1" applyAlignment="1" applyProtection="1">
      <alignment horizontal="center" vertical="center"/>
    </xf>
    <xf numFmtId="0" fontId="12" fillId="5" borderId="2" xfId="0" applyFont="1" applyFill="1" applyBorder="1" applyAlignment="1" applyProtection="1">
      <alignment horizontal="center"/>
    </xf>
    <xf numFmtId="0" fontId="12" fillId="5" borderId="4" xfId="0" applyFont="1" applyFill="1" applyBorder="1" applyAlignment="1" applyProtection="1">
      <alignment horizontal="center"/>
    </xf>
    <xf numFmtId="0" fontId="12" fillId="12" borderId="5" xfId="0" applyFont="1" applyFill="1" applyBorder="1" applyAlignment="1" applyProtection="1">
      <alignment horizontal="center" vertical="center"/>
    </xf>
    <xf numFmtId="0" fontId="12" fillId="12" borderId="7" xfId="0" applyFont="1" applyFill="1" applyBorder="1" applyAlignment="1" applyProtection="1">
      <alignment horizontal="center" vertical="center"/>
    </xf>
    <xf numFmtId="0" fontId="12" fillId="12" borderId="10" xfId="0" applyFont="1" applyFill="1" applyBorder="1" applyAlignment="1" applyProtection="1">
      <alignment horizontal="center" vertical="center"/>
    </xf>
    <xf numFmtId="0" fontId="12" fillId="12" borderId="12" xfId="0" applyFont="1" applyFill="1" applyBorder="1" applyAlignment="1" applyProtection="1">
      <alignment horizontal="center" vertical="center"/>
    </xf>
    <xf numFmtId="0" fontId="12" fillId="12" borderId="2" xfId="0" applyFont="1" applyFill="1" applyBorder="1" applyAlignment="1" applyProtection="1">
      <alignment horizontal="center" vertical="top"/>
    </xf>
    <xf numFmtId="0" fontId="12" fillId="12" borderId="4" xfId="0" applyFont="1" applyFill="1" applyBorder="1" applyAlignment="1" applyProtection="1">
      <alignment horizontal="center" vertical="top"/>
    </xf>
    <xf numFmtId="0" fontId="1" fillId="10" borderId="2" xfId="0" applyFont="1" applyFill="1" applyBorder="1" applyAlignment="1" applyProtection="1">
      <alignment horizontal="center"/>
    </xf>
    <xf numFmtId="0" fontId="1" fillId="10" borderId="4" xfId="0" applyFont="1" applyFill="1" applyBorder="1" applyAlignment="1" applyProtection="1">
      <alignment horizontal="center"/>
    </xf>
    <xf numFmtId="0" fontId="8" fillId="9" borderId="2" xfId="0" applyFont="1" applyFill="1" applyBorder="1" applyAlignment="1" applyProtection="1">
      <alignment horizontal="center" vertical="center"/>
    </xf>
    <xf numFmtId="0" fontId="8" fillId="9" borderId="4" xfId="0" applyFont="1" applyFill="1" applyBorder="1" applyAlignment="1" applyProtection="1">
      <alignment horizontal="center" vertical="center"/>
    </xf>
    <xf numFmtId="0" fontId="3" fillId="9" borderId="2" xfId="0" applyFont="1" applyFill="1" applyBorder="1" applyAlignment="1" applyProtection="1">
      <alignment horizontal="center" vertical="center"/>
    </xf>
    <xf numFmtId="0" fontId="3" fillId="9" borderId="4" xfId="0" applyFont="1" applyFill="1" applyBorder="1" applyAlignment="1" applyProtection="1">
      <alignment horizontal="center" vertical="center"/>
    </xf>
    <xf numFmtId="0" fontId="0" fillId="0" borderId="2" xfId="0" applyBorder="1" applyAlignment="1" applyProtection="1">
      <alignment horizontal="center"/>
      <protection locked="0"/>
    </xf>
    <xf numFmtId="0" fontId="0" fillId="0" borderId="4" xfId="0" applyBorder="1" applyAlignment="1" applyProtection="1">
      <alignment horizontal="center"/>
      <protection locked="0"/>
    </xf>
    <xf numFmtId="0" fontId="9" fillId="8" borderId="40" xfId="0" applyFont="1" applyFill="1" applyBorder="1" applyAlignment="1" applyProtection="1">
      <alignment horizontal="center" vertical="center"/>
    </xf>
    <xf numFmtId="0" fontId="8" fillId="8" borderId="41" xfId="0" applyFont="1" applyFill="1" applyBorder="1" applyAlignment="1" applyProtection="1">
      <alignment horizontal="center" vertical="center"/>
    </xf>
    <xf numFmtId="0" fontId="1" fillId="8" borderId="38" xfId="0" applyFont="1" applyFill="1" applyBorder="1" applyAlignment="1" applyProtection="1">
      <alignment horizontal="center" vertical="center"/>
    </xf>
    <xf numFmtId="0" fontId="1" fillId="8" borderId="39" xfId="0" applyFont="1" applyFill="1" applyBorder="1" applyAlignment="1" applyProtection="1">
      <alignment horizontal="center" vertical="center"/>
    </xf>
    <xf numFmtId="0" fontId="10" fillId="5" borderId="10" xfId="0" applyFont="1" applyFill="1" applyBorder="1" applyAlignment="1" applyProtection="1">
      <alignment horizontal="center" vertical="center"/>
    </xf>
    <xf numFmtId="0" fontId="10" fillId="5" borderId="11" xfId="0" applyFont="1" applyFill="1" applyBorder="1" applyAlignment="1" applyProtection="1">
      <alignment horizontal="center" vertical="center"/>
    </xf>
    <xf numFmtId="0" fontId="10" fillId="5" borderId="12" xfId="0" applyFont="1" applyFill="1" applyBorder="1" applyAlignment="1" applyProtection="1">
      <alignment horizontal="center" vertical="center"/>
    </xf>
    <xf numFmtId="0" fontId="10" fillId="5" borderId="5" xfId="0" applyFont="1" applyFill="1" applyBorder="1" applyAlignment="1" applyProtection="1">
      <alignment horizontal="center" vertical="center"/>
    </xf>
    <xf numFmtId="0" fontId="10" fillId="5" borderId="6" xfId="0" applyFont="1" applyFill="1" applyBorder="1" applyAlignment="1" applyProtection="1">
      <alignment horizontal="center" vertical="center"/>
    </xf>
    <xf numFmtId="0" fontId="10" fillId="5" borderId="7" xfId="0" applyFont="1" applyFill="1" applyBorder="1" applyAlignment="1" applyProtection="1">
      <alignment horizontal="center" vertical="center"/>
    </xf>
    <xf numFmtId="0" fontId="10" fillId="11" borderId="13" xfId="0" applyFont="1" applyFill="1" applyBorder="1" applyAlignment="1" applyProtection="1">
      <alignment horizontal="center" vertical="center"/>
    </xf>
    <xf numFmtId="0" fontId="10" fillId="11" borderId="14" xfId="0" applyFont="1" applyFill="1" applyBorder="1" applyAlignment="1" applyProtection="1">
      <alignment horizontal="center" vertical="center"/>
    </xf>
    <xf numFmtId="0" fontId="10" fillId="11" borderId="15" xfId="0" applyFont="1" applyFill="1" applyBorder="1" applyAlignment="1" applyProtection="1">
      <alignment horizontal="center" vertical="center"/>
    </xf>
    <xf numFmtId="0" fontId="8" fillId="4" borderId="2" xfId="0" applyFont="1" applyFill="1" applyBorder="1" applyAlignment="1" applyProtection="1">
      <alignment horizontal="center" vertical="center"/>
    </xf>
    <xf numFmtId="0" fontId="8" fillId="4" borderId="4" xfId="0" applyFont="1" applyFill="1" applyBorder="1" applyAlignment="1" applyProtection="1">
      <alignment horizontal="center" vertical="center"/>
    </xf>
    <xf numFmtId="0" fontId="1" fillId="4" borderId="2" xfId="0" applyFont="1" applyFill="1" applyBorder="1" applyAlignment="1" applyProtection="1">
      <alignment horizontal="center"/>
    </xf>
    <xf numFmtId="0" fontId="1" fillId="4" borderId="4" xfId="0" applyFont="1" applyFill="1" applyBorder="1" applyAlignment="1" applyProtection="1">
      <alignment horizontal="center"/>
    </xf>
    <xf numFmtId="0" fontId="8" fillId="4" borderId="3" xfId="0" applyFont="1" applyFill="1" applyBorder="1" applyAlignment="1" applyProtection="1">
      <alignment horizontal="center" vertical="center"/>
    </xf>
    <xf numFmtId="0" fontId="10" fillId="5" borderId="2" xfId="0" applyFont="1" applyFill="1" applyBorder="1" applyAlignment="1" applyProtection="1">
      <alignment horizontal="center"/>
    </xf>
    <xf numFmtId="0" fontId="10" fillId="5" borderId="4" xfId="0" applyFont="1" applyFill="1" applyBorder="1" applyAlignment="1" applyProtection="1">
      <alignment horizontal="center"/>
    </xf>
    <xf numFmtId="0" fontId="10" fillId="11" borderId="2" xfId="0" applyFont="1" applyFill="1" applyBorder="1" applyAlignment="1" applyProtection="1">
      <alignment horizontal="center"/>
    </xf>
    <xf numFmtId="0" fontId="10" fillId="11" borderId="3" xfId="0" applyFont="1" applyFill="1" applyBorder="1" applyAlignment="1" applyProtection="1">
      <alignment horizontal="center"/>
    </xf>
    <xf numFmtId="0" fontId="10" fillId="11" borderId="4" xfId="0" applyFont="1" applyFill="1" applyBorder="1" applyAlignment="1" applyProtection="1">
      <alignment horizontal="center"/>
    </xf>
    <xf numFmtId="0" fontId="7" fillId="10" borderId="2" xfId="0" applyFont="1" applyFill="1" applyBorder="1" applyAlignment="1" applyProtection="1">
      <alignment horizontal="center"/>
    </xf>
    <xf numFmtId="0" fontId="7" fillId="10" borderId="4" xfId="0" applyFont="1" applyFill="1" applyBorder="1" applyAlignment="1" applyProtection="1">
      <alignment horizontal="center"/>
    </xf>
    <xf numFmtId="0" fontId="1" fillId="5" borderId="5" xfId="0" applyFont="1" applyFill="1" applyBorder="1" applyAlignment="1" applyProtection="1">
      <alignment horizontal="center"/>
    </xf>
    <xf numFmtId="0" fontId="1" fillId="5" borderId="7" xfId="0" applyFont="1" applyFill="1" applyBorder="1" applyAlignment="1" applyProtection="1">
      <alignment horizontal="center"/>
    </xf>
    <xf numFmtId="0" fontId="10" fillId="10" borderId="2" xfId="0" applyFont="1" applyFill="1" applyBorder="1" applyAlignment="1" applyProtection="1">
      <alignment horizontal="center" vertical="center"/>
    </xf>
    <xf numFmtId="0" fontId="10" fillId="10" borderId="4" xfId="0" applyFont="1" applyFill="1" applyBorder="1" applyAlignment="1" applyProtection="1">
      <alignment horizontal="center" vertical="center"/>
    </xf>
    <xf numFmtId="0" fontId="19" fillId="12" borderId="2" xfId="0" applyFont="1" applyFill="1" applyBorder="1" applyAlignment="1" applyProtection="1">
      <alignment horizontal="center" vertical="center"/>
    </xf>
    <xf numFmtId="0" fontId="19" fillId="12" borderId="4" xfId="0" applyFont="1" applyFill="1" applyBorder="1" applyAlignment="1" applyProtection="1">
      <alignment horizontal="center" vertical="center"/>
    </xf>
    <xf numFmtId="0" fontId="8" fillId="4" borderId="5" xfId="0" applyFont="1" applyFill="1" applyBorder="1" applyAlignment="1" applyProtection="1">
      <alignment horizontal="center" vertical="center"/>
    </xf>
    <xf numFmtId="0" fontId="8" fillId="4" borderId="7" xfId="0" applyFont="1" applyFill="1" applyBorder="1" applyAlignment="1" applyProtection="1">
      <alignment horizontal="center" vertical="center"/>
    </xf>
    <xf numFmtId="0" fontId="10" fillId="4" borderId="13" xfId="0" applyFont="1" applyFill="1" applyBorder="1" applyAlignment="1" applyProtection="1">
      <alignment horizontal="center" vertical="center"/>
    </xf>
    <xf numFmtId="0" fontId="10" fillId="4" borderId="14" xfId="0" applyFont="1" applyFill="1" applyBorder="1" applyAlignment="1" applyProtection="1">
      <alignment horizontal="center" vertical="center"/>
    </xf>
    <xf numFmtId="0" fontId="10" fillId="4" borderId="15" xfId="0" applyFont="1" applyFill="1" applyBorder="1" applyAlignment="1" applyProtection="1">
      <alignment horizontal="center" vertical="center"/>
    </xf>
    <xf numFmtId="0" fontId="10" fillId="4" borderId="2" xfId="0" applyFont="1" applyFill="1" applyBorder="1" applyAlignment="1" applyProtection="1">
      <alignment horizontal="center"/>
    </xf>
    <xf numFmtId="0" fontId="10" fillId="4" borderId="3" xfId="0" applyFont="1" applyFill="1" applyBorder="1" applyAlignment="1" applyProtection="1">
      <alignment horizontal="center"/>
    </xf>
    <xf numFmtId="0" fontId="10" fillId="4" borderId="4" xfId="0" applyFont="1" applyFill="1" applyBorder="1" applyAlignment="1" applyProtection="1">
      <alignment horizontal="center"/>
    </xf>
    <xf numFmtId="0" fontId="13" fillId="4" borderId="2" xfId="0" applyFont="1" applyFill="1" applyBorder="1" applyAlignment="1" applyProtection="1">
      <alignment horizontal="center" vertical="center"/>
    </xf>
    <xf numFmtId="0" fontId="13" fillId="4" borderId="4" xfId="0" applyFont="1" applyFill="1" applyBorder="1" applyAlignment="1" applyProtection="1">
      <alignment horizontal="center" vertical="center"/>
    </xf>
    <xf numFmtId="0" fontId="13" fillId="4" borderId="3" xfId="0" applyFont="1" applyFill="1" applyBorder="1" applyAlignment="1" applyProtection="1">
      <alignment horizontal="center" vertical="center"/>
    </xf>
    <xf numFmtId="0" fontId="13" fillId="12" borderId="2" xfId="0" applyFont="1" applyFill="1" applyBorder="1" applyAlignment="1" applyProtection="1">
      <alignment horizontal="center" vertical="center"/>
    </xf>
    <xf numFmtId="0" fontId="13" fillId="12" borderId="4" xfId="0" applyFont="1" applyFill="1" applyBorder="1" applyAlignment="1" applyProtection="1">
      <alignment horizontal="center" vertical="center"/>
    </xf>
    <xf numFmtId="0" fontId="13" fillId="5" borderId="2" xfId="0" applyFont="1" applyFill="1" applyBorder="1" applyAlignment="1" applyProtection="1">
      <alignment horizontal="center" vertical="center"/>
    </xf>
    <xf numFmtId="0" fontId="13" fillId="5" borderId="4" xfId="0" applyFont="1" applyFill="1" applyBorder="1" applyAlignment="1" applyProtection="1">
      <alignment horizontal="center" vertical="center"/>
    </xf>
    <xf numFmtId="0" fontId="17" fillId="8" borderId="33" xfId="0" applyFont="1" applyFill="1" applyBorder="1" applyAlignment="1" applyProtection="1">
      <alignment horizontal="center" vertical="center"/>
    </xf>
    <xf numFmtId="0" fontId="17" fillId="8" borderId="34" xfId="0" applyFont="1" applyFill="1" applyBorder="1" applyAlignment="1" applyProtection="1">
      <alignment horizontal="center" vertical="center"/>
    </xf>
    <xf numFmtId="0" fontId="1" fillId="8" borderId="35" xfId="0" applyFont="1" applyFill="1" applyBorder="1" applyAlignment="1" applyProtection="1">
      <alignment horizontal="center"/>
    </xf>
    <xf numFmtId="0" fontId="1" fillId="8" borderId="36" xfId="0" applyFont="1" applyFill="1" applyBorder="1" applyAlignment="1" applyProtection="1">
      <alignment horizontal="center"/>
    </xf>
    <xf numFmtId="0" fontId="13" fillId="12" borderId="5" xfId="0" applyFont="1" applyFill="1" applyBorder="1" applyAlignment="1" applyProtection="1">
      <alignment horizontal="center" vertical="center"/>
    </xf>
    <xf numFmtId="0" fontId="13" fillId="12" borderId="6" xfId="0" applyFont="1" applyFill="1" applyBorder="1" applyAlignment="1" applyProtection="1">
      <alignment horizontal="center" vertical="center"/>
    </xf>
    <xf numFmtId="0" fontId="13" fillId="12" borderId="3" xfId="0" applyFont="1" applyFill="1" applyBorder="1" applyAlignment="1" applyProtection="1">
      <alignment horizontal="center" vertical="center"/>
    </xf>
    <xf numFmtId="0" fontId="0" fillId="3" borderId="8" xfId="0" applyFill="1" applyBorder="1" applyAlignment="1" applyProtection="1">
      <alignment horizontal="center"/>
    </xf>
    <xf numFmtId="0" fontId="0" fillId="3" borderId="0" xfId="0" applyFill="1" applyBorder="1" applyAlignment="1" applyProtection="1">
      <alignment horizontal="center"/>
    </xf>
    <xf numFmtId="0" fontId="13" fillId="10" borderId="2" xfId="0" applyFont="1" applyFill="1" applyBorder="1" applyAlignment="1" applyProtection="1">
      <alignment horizontal="center" vertical="center"/>
    </xf>
    <xf numFmtId="0" fontId="13" fillId="10" borderId="3" xfId="0" applyFont="1" applyFill="1" applyBorder="1" applyAlignment="1" applyProtection="1">
      <alignment horizontal="center" vertical="center"/>
    </xf>
    <xf numFmtId="0" fontId="11" fillId="4" borderId="13" xfId="0" applyFont="1" applyFill="1" applyBorder="1" applyAlignment="1" applyProtection="1">
      <alignment horizontal="center" vertical="center"/>
    </xf>
    <xf numFmtId="0" fontId="11" fillId="4" borderId="14" xfId="0" applyFont="1" applyFill="1" applyBorder="1" applyAlignment="1" applyProtection="1">
      <alignment horizontal="center" vertical="center"/>
    </xf>
    <xf numFmtId="0" fontId="11" fillId="4" borderId="15" xfId="0" applyFont="1" applyFill="1" applyBorder="1" applyAlignment="1" applyProtection="1">
      <alignment horizontal="center" vertical="center"/>
    </xf>
    <xf numFmtId="0" fontId="3" fillId="12" borderId="2" xfId="0" applyFont="1" applyFill="1" applyBorder="1" applyAlignment="1" applyProtection="1">
      <alignment horizontal="center" vertical="center"/>
    </xf>
    <xf numFmtId="0" fontId="3" fillId="12" borderId="4" xfId="0" applyFont="1" applyFill="1" applyBorder="1" applyAlignment="1" applyProtection="1">
      <alignment horizontal="center" vertical="center"/>
    </xf>
    <xf numFmtId="0" fontId="3" fillId="12" borderId="3" xfId="0" applyFont="1" applyFill="1" applyBorder="1" applyAlignment="1" applyProtection="1">
      <alignment horizontal="center" vertical="center"/>
    </xf>
    <xf numFmtId="0" fontId="3" fillId="12" borderId="5" xfId="0" applyFont="1" applyFill="1" applyBorder="1" applyAlignment="1" applyProtection="1">
      <alignment horizontal="center" vertical="center"/>
    </xf>
    <xf numFmtId="0" fontId="3" fillId="12" borderId="6" xfId="0" applyFont="1" applyFill="1" applyBorder="1" applyAlignment="1" applyProtection="1">
      <alignment horizontal="center" vertical="center"/>
    </xf>
    <xf numFmtId="0" fontId="3" fillId="12" borderId="7" xfId="0" applyFont="1" applyFill="1" applyBorder="1" applyAlignment="1" applyProtection="1">
      <alignment horizontal="center" vertical="center"/>
    </xf>
    <xf numFmtId="0" fontId="3" fillId="10" borderId="2" xfId="0" applyFont="1" applyFill="1" applyBorder="1" applyAlignment="1" applyProtection="1">
      <alignment horizontal="center" vertical="center"/>
    </xf>
    <xf numFmtId="0" fontId="3" fillId="10" borderId="4" xfId="0" applyFont="1" applyFill="1" applyBorder="1" applyAlignment="1" applyProtection="1">
      <alignment horizontal="center" vertical="center"/>
    </xf>
    <xf numFmtId="0" fontId="3" fillId="5" borderId="2" xfId="0" applyFont="1" applyFill="1" applyBorder="1" applyAlignment="1" applyProtection="1">
      <alignment horizontal="center" vertical="center"/>
    </xf>
    <xf numFmtId="0" fontId="3" fillId="5" borderId="4" xfId="0" applyFont="1" applyFill="1" applyBorder="1" applyAlignment="1" applyProtection="1">
      <alignment horizontal="center" vertical="center"/>
    </xf>
    <xf numFmtId="0" fontId="7" fillId="4" borderId="5" xfId="0" applyFont="1" applyFill="1" applyBorder="1" applyAlignment="1">
      <alignment horizontal="center" vertical="center"/>
    </xf>
    <xf numFmtId="0" fontId="7" fillId="4" borderId="7" xfId="0" applyFont="1" applyFill="1" applyBorder="1" applyAlignment="1">
      <alignment horizontal="center" vertical="center"/>
    </xf>
    <xf numFmtId="0" fontId="7" fillId="4" borderId="8" xfId="0" applyFont="1" applyFill="1" applyBorder="1" applyAlignment="1">
      <alignment horizontal="center" vertical="center"/>
    </xf>
    <xf numFmtId="0" fontId="7" fillId="4" borderId="9" xfId="0" applyFont="1" applyFill="1" applyBorder="1" applyAlignment="1">
      <alignment horizontal="center" vertical="center"/>
    </xf>
    <xf numFmtId="0" fontId="4" fillId="4" borderId="17" xfId="0" applyFont="1" applyFill="1" applyBorder="1" applyAlignment="1">
      <alignment horizontal="center" vertical="center"/>
    </xf>
    <xf numFmtId="0" fontId="4" fillId="4" borderId="19" xfId="0" applyFont="1" applyFill="1" applyBorder="1" applyAlignment="1">
      <alignment horizontal="center" vertical="center"/>
    </xf>
    <xf numFmtId="0" fontId="4" fillId="4" borderId="16" xfId="0" applyFont="1" applyFill="1" applyBorder="1" applyAlignment="1">
      <alignment horizontal="center" vertical="center"/>
    </xf>
    <xf numFmtId="0" fontId="4" fillId="4" borderId="20" xfId="0" applyFont="1" applyFill="1" applyBorder="1" applyAlignment="1">
      <alignment horizontal="center" vertical="center"/>
    </xf>
    <xf numFmtId="0" fontId="4" fillId="4" borderId="31" xfId="0" applyFont="1" applyFill="1" applyBorder="1" applyAlignment="1">
      <alignment horizontal="center" vertical="center"/>
    </xf>
    <xf numFmtId="0" fontId="4" fillId="4" borderId="30" xfId="0" applyFont="1" applyFill="1" applyBorder="1" applyAlignment="1">
      <alignment horizontal="center" vertical="center"/>
    </xf>
    <xf numFmtId="0" fontId="5" fillId="4" borderId="21" xfId="0" applyFont="1" applyFill="1" applyBorder="1" applyAlignment="1">
      <alignment horizontal="center" vertical="center"/>
    </xf>
    <xf numFmtId="0" fontId="5" fillId="4" borderId="17" xfId="0" applyFont="1" applyFill="1" applyBorder="1" applyAlignment="1">
      <alignment horizontal="center" vertical="center"/>
    </xf>
    <xf numFmtId="0" fontId="5" fillId="4" borderId="18" xfId="0" applyFont="1" applyFill="1" applyBorder="1" applyAlignment="1">
      <alignment horizontal="center" vertical="center"/>
    </xf>
    <xf numFmtId="0" fontId="5" fillId="4" borderId="16" xfId="0" applyFont="1" applyFill="1" applyBorder="1" applyAlignment="1">
      <alignment horizontal="center" vertical="center"/>
    </xf>
    <xf numFmtId="0" fontId="5" fillId="4" borderId="32" xfId="0" applyFont="1" applyFill="1" applyBorder="1" applyAlignment="1">
      <alignment horizontal="center" vertical="center"/>
    </xf>
    <xf numFmtId="0" fontId="5" fillId="4" borderId="31" xfId="0" applyFont="1" applyFill="1" applyBorder="1" applyAlignment="1">
      <alignment horizontal="center" vertical="center"/>
    </xf>
    <xf numFmtId="0" fontId="0" fillId="0" borderId="21" xfId="0" applyBorder="1" applyAlignment="1" applyProtection="1">
      <alignment horizontal="center" vertical="center"/>
      <protection locked="0"/>
    </xf>
    <xf numFmtId="0" fontId="0" fillId="0" borderId="17" xfId="0" applyBorder="1" applyAlignment="1" applyProtection="1">
      <alignment horizontal="center" vertical="center"/>
      <protection locked="0"/>
    </xf>
    <xf numFmtId="0" fontId="0" fillId="0" borderId="28" xfId="0" applyBorder="1" applyAlignment="1" applyProtection="1">
      <alignment horizontal="center" vertical="center"/>
      <protection locked="0"/>
    </xf>
    <xf numFmtId="0" fontId="0" fillId="0" borderId="29" xfId="0" applyBorder="1" applyAlignment="1" applyProtection="1">
      <alignment horizontal="center" vertical="center"/>
      <protection locked="0"/>
    </xf>
    <xf numFmtId="0" fontId="0" fillId="0" borderId="25" xfId="0" applyBorder="1" applyAlignment="1" applyProtection="1">
      <alignment horizontal="center" vertical="center"/>
      <protection locked="0"/>
    </xf>
    <xf numFmtId="0" fontId="0" fillId="0" borderId="27" xfId="0" applyBorder="1" applyAlignment="1" applyProtection="1">
      <alignment horizontal="center" vertical="center"/>
      <protection locked="0"/>
    </xf>
    <xf numFmtId="0" fontId="0" fillId="4" borderId="8" xfId="0" applyFill="1" applyBorder="1" applyAlignment="1">
      <alignment horizontal="center"/>
    </xf>
    <xf numFmtId="0" fontId="0" fillId="4" borderId="9" xfId="0" applyFill="1" applyBorder="1" applyAlignment="1">
      <alignment horizontal="center"/>
    </xf>
    <xf numFmtId="0" fontId="12" fillId="4" borderId="8" xfId="0" applyFont="1" applyFill="1" applyBorder="1" applyAlignment="1" applyProtection="1">
      <alignment horizontal="center" vertical="center"/>
    </xf>
    <xf numFmtId="0" fontId="12" fillId="4" borderId="0" xfId="0" applyFont="1" applyFill="1" applyBorder="1" applyAlignment="1" applyProtection="1">
      <alignment horizontal="center" vertical="center"/>
    </xf>
    <xf numFmtId="0" fontId="12" fillId="4" borderId="9" xfId="0" applyFont="1" applyFill="1" applyBorder="1" applyAlignment="1" applyProtection="1">
      <alignment horizontal="center" vertical="center"/>
    </xf>
    <xf numFmtId="0" fontId="15" fillId="12" borderId="5" xfId="0" applyFont="1" applyFill="1" applyBorder="1" applyAlignment="1" applyProtection="1">
      <alignment horizontal="center" vertical="center"/>
    </xf>
    <xf numFmtId="0" fontId="15" fillId="12" borderId="6" xfId="0" applyFont="1" applyFill="1" applyBorder="1" applyAlignment="1" applyProtection="1">
      <alignment horizontal="center" vertical="center"/>
    </xf>
    <xf numFmtId="0" fontId="15" fillId="12" borderId="0" xfId="0" applyFont="1" applyFill="1" applyBorder="1" applyAlignment="1" applyProtection="1">
      <alignment horizontal="center" vertical="center"/>
    </xf>
    <xf numFmtId="0" fontId="15" fillId="12" borderId="7" xfId="0" applyFont="1" applyFill="1" applyBorder="1" applyAlignment="1" applyProtection="1">
      <alignment horizontal="center" vertical="center"/>
    </xf>
    <xf numFmtId="0" fontId="15" fillId="5" borderId="2" xfId="0" applyFont="1" applyFill="1" applyBorder="1" applyAlignment="1" applyProtection="1">
      <alignment horizontal="center" vertical="center"/>
    </xf>
    <xf numFmtId="0" fontId="15" fillId="5" borderId="4" xfId="0" applyFont="1" applyFill="1" applyBorder="1" applyAlignment="1" applyProtection="1">
      <alignment horizontal="center" vertical="center"/>
    </xf>
    <xf numFmtId="0" fontId="17" fillId="5" borderId="4" xfId="0" applyFont="1" applyFill="1" applyBorder="1" applyAlignment="1" applyProtection="1">
      <alignment horizontal="center" vertical="center"/>
    </xf>
    <xf numFmtId="0" fontId="0" fillId="3" borderId="0" xfId="0" applyFill="1" applyAlignment="1" applyProtection="1">
      <alignment horizontal="center"/>
    </xf>
    <xf numFmtId="0" fontId="12" fillId="5" borderId="13" xfId="0" applyFont="1" applyFill="1" applyBorder="1" applyAlignment="1" applyProtection="1">
      <alignment horizontal="right" vertical="center"/>
    </xf>
    <xf numFmtId="0" fontId="12" fillId="5" borderId="14" xfId="0" applyFont="1" applyFill="1" applyBorder="1" applyAlignment="1" applyProtection="1">
      <alignment horizontal="right" vertical="center"/>
    </xf>
    <xf numFmtId="0" fontId="17" fillId="5" borderId="2" xfId="0" applyFont="1" applyFill="1" applyBorder="1" applyAlignment="1" applyProtection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00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hyperlink" Target="#'2'!A1"/><Relationship Id="rId1" Type="http://schemas.openxmlformats.org/officeDocument/2006/relationships/image" Target="../media/image1.emf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hyperlink" Target="#'3'!A1"/><Relationship Id="rId1" Type="http://schemas.openxmlformats.org/officeDocument/2006/relationships/image" Target="../media/image17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hyperlink" Target="#'22'!A1"/><Relationship Id="rId2" Type="http://schemas.openxmlformats.org/officeDocument/2006/relationships/hyperlink" Target="#'3'!A1"/><Relationship Id="rId1" Type="http://schemas.openxmlformats.org/officeDocument/2006/relationships/image" Target="../media/image17.jp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hyperlink" Target="#'20'!A1"/><Relationship Id="rId2" Type="http://schemas.openxmlformats.org/officeDocument/2006/relationships/hyperlink" Target="#'3'!A1"/><Relationship Id="rId1" Type="http://schemas.openxmlformats.org/officeDocument/2006/relationships/image" Target="../media/image17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hyperlink" Target="#'3'!A1"/><Relationship Id="rId2" Type="http://schemas.openxmlformats.org/officeDocument/2006/relationships/hyperlink" Target="#'15'!A1"/><Relationship Id="rId1" Type="http://schemas.openxmlformats.org/officeDocument/2006/relationships/image" Target="../media/image17.jp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0.jpg"/><Relationship Id="rId2" Type="http://schemas.openxmlformats.org/officeDocument/2006/relationships/image" Target="../media/image19.jpg"/><Relationship Id="rId1" Type="http://schemas.openxmlformats.org/officeDocument/2006/relationships/image" Target="../media/image18.emf"/><Relationship Id="rId4" Type="http://schemas.openxmlformats.org/officeDocument/2006/relationships/hyperlink" Target="#'13'!A1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3.jpg"/><Relationship Id="rId2" Type="http://schemas.openxmlformats.org/officeDocument/2006/relationships/image" Target="../media/image22.jpg"/><Relationship Id="rId1" Type="http://schemas.openxmlformats.org/officeDocument/2006/relationships/image" Target="../media/image21.jpg"/><Relationship Id="rId4" Type="http://schemas.openxmlformats.org/officeDocument/2006/relationships/hyperlink" Target="#'7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.jpg"/><Relationship Id="rId2" Type="http://schemas.openxmlformats.org/officeDocument/2006/relationships/image" Target="../media/image25.emf"/><Relationship Id="rId1" Type="http://schemas.openxmlformats.org/officeDocument/2006/relationships/image" Target="../media/image24.jpg"/><Relationship Id="rId5" Type="http://schemas.openxmlformats.org/officeDocument/2006/relationships/hyperlink" Target="#'8'!A1"/><Relationship Id="rId4" Type="http://schemas.openxmlformats.org/officeDocument/2006/relationships/image" Target="../media/image27.emf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9.jpg"/><Relationship Id="rId2" Type="http://schemas.openxmlformats.org/officeDocument/2006/relationships/image" Target="../media/image28.png"/><Relationship Id="rId1" Type="http://schemas.openxmlformats.org/officeDocument/2006/relationships/image" Target="../media/image19.jpg"/><Relationship Id="rId5" Type="http://schemas.openxmlformats.org/officeDocument/2006/relationships/hyperlink" Target="#'6'!A1"/><Relationship Id="rId4" Type="http://schemas.openxmlformats.org/officeDocument/2006/relationships/image" Target="../media/image30.emf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3.jpg"/><Relationship Id="rId2" Type="http://schemas.openxmlformats.org/officeDocument/2006/relationships/image" Target="../media/image32.jpg"/><Relationship Id="rId1" Type="http://schemas.openxmlformats.org/officeDocument/2006/relationships/image" Target="../media/image31.jpg"/><Relationship Id="rId4" Type="http://schemas.openxmlformats.org/officeDocument/2006/relationships/hyperlink" Target="#'4'!A1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6.jpeg"/><Relationship Id="rId2" Type="http://schemas.openxmlformats.org/officeDocument/2006/relationships/image" Target="../media/image35.jpg"/><Relationship Id="rId1" Type="http://schemas.openxmlformats.org/officeDocument/2006/relationships/image" Target="../media/image34.jpg"/><Relationship Id="rId4" Type="http://schemas.openxmlformats.org/officeDocument/2006/relationships/hyperlink" Target="#'12'!A1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jpg"/><Relationship Id="rId13" Type="http://schemas.openxmlformats.org/officeDocument/2006/relationships/image" Target="../media/image12.jpg"/><Relationship Id="rId3" Type="http://schemas.openxmlformats.org/officeDocument/2006/relationships/image" Target="../media/image4.jpg"/><Relationship Id="rId7" Type="http://schemas.openxmlformats.org/officeDocument/2006/relationships/hyperlink" Target="#'1'!A1"/><Relationship Id="rId12" Type="http://schemas.openxmlformats.org/officeDocument/2006/relationships/image" Target="../media/image11.jpg"/><Relationship Id="rId2" Type="http://schemas.openxmlformats.org/officeDocument/2006/relationships/image" Target="../media/image3.jpeg"/><Relationship Id="rId16" Type="http://schemas.openxmlformats.org/officeDocument/2006/relationships/image" Target="../media/image15.jpeg"/><Relationship Id="rId1" Type="http://schemas.openxmlformats.org/officeDocument/2006/relationships/image" Target="../media/image2.jpeg"/><Relationship Id="rId6" Type="http://schemas.openxmlformats.org/officeDocument/2006/relationships/image" Target="../media/image6.png"/><Relationship Id="rId11" Type="http://schemas.openxmlformats.org/officeDocument/2006/relationships/image" Target="../media/image10.jpg"/><Relationship Id="rId5" Type="http://schemas.openxmlformats.org/officeDocument/2006/relationships/image" Target="../media/image5.jpg"/><Relationship Id="rId15" Type="http://schemas.openxmlformats.org/officeDocument/2006/relationships/image" Target="../media/image14.jpg"/><Relationship Id="rId10" Type="http://schemas.openxmlformats.org/officeDocument/2006/relationships/image" Target="../media/image9.jpg"/><Relationship Id="rId4" Type="http://schemas.openxmlformats.org/officeDocument/2006/relationships/hyperlink" Target="#'3'!A1"/><Relationship Id="rId9" Type="http://schemas.openxmlformats.org/officeDocument/2006/relationships/image" Target="../media/image8.jpg"/><Relationship Id="rId14" Type="http://schemas.openxmlformats.org/officeDocument/2006/relationships/image" Target="../media/image13.jp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9.jpg"/><Relationship Id="rId2" Type="http://schemas.openxmlformats.org/officeDocument/2006/relationships/image" Target="../media/image38.jpg"/><Relationship Id="rId1" Type="http://schemas.openxmlformats.org/officeDocument/2006/relationships/image" Target="../media/image37.jpg"/><Relationship Id="rId4" Type="http://schemas.openxmlformats.org/officeDocument/2006/relationships/hyperlink" Target="#'5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hyperlink" Target="#'11'!A1"/><Relationship Id="rId2" Type="http://schemas.openxmlformats.org/officeDocument/2006/relationships/image" Target="../media/image41.jpg"/><Relationship Id="rId1" Type="http://schemas.openxmlformats.org/officeDocument/2006/relationships/image" Target="../media/image40.jp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hyperlink" Target="#'3'!A1"/><Relationship Id="rId2" Type="http://schemas.openxmlformats.org/officeDocument/2006/relationships/image" Target="../media/image5.jpg"/><Relationship Id="rId1" Type="http://schemas.openxmlformats.org/officeDocument/2006/relationships/hyperlink" Target="#'6'!A1"/><Relationship Id="rId4" Type="http://schemas.openxmlformats.org/officeDocument/2006/relationships/hyperlink" Target="#'8'!A1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.jpg"/><Relationship Id="rId3" Type="http://schemas.openxmlformats.org/officeDocument/2006/relationships/hyperlink" Target="#'5'!A1"/><Relationship Id="rId7" Type="http://schemas.openxmlformats.org/officeDocument/2006/relationships/hyperlink" Target="#'13'!A1"/><Relationship Id="rId2" Type="http://schemas.openxmlformats.org/officeDocument/2006/relationships/hyperlink" Target="#'4'!A1"/><Relationship Id="rId1" Type="http://schemas.openxmlformats.org/officeDocument/2006/relationships/hyperlink" Target="#'14'!A1"/><Relationship Id="rId6" Type="http://schemas.openxmlformats.org/officeDocument/2006/relationships/image" Target="../media/image5.jpg"/><Relationship Id="rId5" Type="http://schemas.openxmlformats.org/officeDocument/2006/relationships/hyperlink" Target="#'7'!A1"/><Relationship Id="rId4" Type="http://schemas.openxmlformats.org/officeDocument/2006/relationships/hyperlink" Target="#'10'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hyperlink" Target="#'19'!A1"/><Relationship Id="rId2" Type="http://schemas.openxmlformats.org/officeDocument/2006/relationships/hyperlink" Target="#'3'!A1"/><Relationship Id="rId1" Type="http://schemas.openxmlformats.org/officeDocument/2006/relationships/image" Target="../media/image17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'21'!A1"/><Relationship Id="rId2" Type="http://schemas.openxmlformats.org/officeDocument/2006/relationships/hyperlink" Target="#'3'!A1"/><Relationship Id="rId1" Type="http://schemas.openxmlformats.org/officeDocument/2006/relationships/image" Target="../media/image17.jp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hyperlink" Target="#'18'!A1"/><Relationship Id="rId2" Type="http://schemas.openxmlformats.org/officeDocument/2006/relationships/hyperlink" Target="#'3'!A1"/><Relationship Id="rId1" Type="http://schemas.openxmlformats.org/officeDocument/2006/relationships/image" Target="../media/image17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16'!A1"/><Relationship Id="rId2" Type="http://schemas.openxmlformats.org/officeDocument/2006/relationships/hyperlink" Target="#'3'!A1"/><Relationship Id="rId1" Type="http://schemas.openxmlformats.org/officeDocument/2006/relationships/image" Target="../media/image17.jp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12'!A1"/><Relationship Id="rId2" Type="http://schemas.openxmlformats.org/officeDocument/2006/relationships/image" Target="../media/image5.jpg"/><Relationship Id="rId1" Type="http://schemas.openxmlformats.org/officeDocument/2006/relationships/hyperlink" Target="#'9'!A1"/><Relationship Id="rId5" Type="http://schemas.openxmlformats.org/officeDocument/2006/relationships/hyperlink" Target="#'3'!A1"/><Relationship Id="rId4" Type="http://schemas.openxmlformats.org/officeDocument/2006/relationships/hyperlink" Target="#'11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'17'!A1"/><Relationship Id="rId2" Type="http://schemas.openxmlformats.org/officeDocument/2006/relationships/hyperlink" Target="#'3'!A1"/><Relationship Id="rId1" Type="http://schemas.openxmlformats.org/officeDocument/2006/relationships/image" Target="../media/image17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133351</xdr:colOff>
      <xdr:row>6</xdr:row>
      <xdr:rowOff>9524</xdr:rowOff>
    </xdr:from>
    <xdr:to>
      <xdr:col>16</xdr:col>
      <xdr:colOff>571500</xdr:colOff>
      <xdr:row>18</xdr:row>
      <xdr:rowOff>133350</xdr:rowOff>
    </xdr:to>
    <xdr:sp macro="" textlink="">
      <xdr:nvSpPr>
        <xdr:cNvPr id="2" name="Vertical Scroll 1"/>
        <xdr:cNvSpPr/>
      </xdr:nvSpPr>
      <xdr:spPr>
        <a:xfrm>
          <a:off x="11224602900" y="1095374"/>
          <a:ext cx="10725149" cy="2295526"/>
        </a:xfrm>
        <a:prstGeom prst="verticalScroll">
          <a:avLst/>
        </a:prstGeom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vertOverflow="clip" horzOverflow="clip" rtlCol="1" anchor="t"/>
        <a:lstStyle/>
        <a:p>
          <a:pPr marL="0" marR="0" indent="0" algn="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ar-SA" sz="2000">
              <a:solidFill>
                <a:srgbClr val="FFC000"/>
              </a:solidFill>
            </a:rPr>
            <a:t>*اهــــــــــــــداء</a:t>
          </a:r>
          <a:r>
            <a:rPr lang="ar-SA" sz="2000" baseline="0">
              <a:solidFill>
                <a:srgbClr val="FFC000"/>
              </a:solidFill>
            </a:rPr>
            <a:t> </a:t>
          </a:r>
        </a:p>
        <a:p>
          <a:pPr marL="0" marR="0" indent="0" algn="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ar-SA" sz="2000" baseline="0">
              <a:solidFill>
                <a:srgbClr val="FFC000"/>
              </a:solidFill>
            </a:rPr>
            <a:t>1- الي روح ابي </a:t>
          </a:r>
          <a:r>
            <a:rPr lang="ar-SA" sz="2000" baseline="0">
              <a:solidFill>
                <a:srgbClr val="FFC000"/>
              </a:solidFill>
              <a:effectLst/>
              <a:latin typeface="+mn-lt"/>
              <a:ea typeface="+mn-ea"/>
              <a:cs typeface="+mn-cs"/>
            </a:rPr>
            <a:t>سيظل ابي حباً يحكية دعائي دائما اللهم لاتحرم ابي من الجنة فهو لم يحرمني من شي فى الدنيا </a:t>
          </a:r>
          <a:endParaRPr lang="ar-EG" sz="2000">
            <a:solidFill>
              <a:srgbClr val="FFC000"/>
            </a:solidFill>
            <a:effectLst/>
          </a:endParaRPr>
        </a:p>
        <a:p>
          <a:pPr algn="r" rtl="1"/>
          <a:r>
            <a:rPr lang="ar-SA" sz="2000" baseline="0">
              <a:solidFill>
                <a:srgbClr val="FFC000"/>
              </a:solidFill>
            </a:rPr>
            <a:t>2- الي امي الغالية ربن</a:t>
          </a:r>
          <a:r>
            <a:rPr lang="ar-EG" sz="2000" baseline="0">
              <a:solidFill>
                <a:srgbClr val="FFC000"/>
              </a:solidFill>
            </a:rPr>
            <a:t>ا</a:t>
          </a:r>
          <a:r>
            <a:rPr lang="ar-SA" sz="2000" baseline="0">
              <a:solidFill>
                <a:srgbClr val="FFC000"/>
              </a:solidFill>
            </a:rPr>
            <a:t> يخليها لي </a:t>
          </a:r>
        </a:p>
        <a:p>
          <a:pPr algn="r" rtl="1"/>
          <a:r>
            <a:rPr lang="ar-SA" sz="2000" baseline="0">
              <a:solidFill>
                <a:srgbClr val="FFC000"/>
              </a:solidFill>
            </a:rPr>
            <a:t>3- الي اسرتي اخواتي واخواني </a:t>
          </a:r>
        </a:p>
        <a:p>
          <a:pPr algn="r" rtl="1"/>
          <a:r>
            <a:rPr lang="ar-SA" sz="2000" baseline="0">
              <a:solidFill>
                <a:srgbClr val="FFC000"/>
              </a:solidFill>
            </a:rPr>
            <a:t>4- الي كل انسان  يطمع الي غد افضل من اليوم </a:t>
          </a:r>
        </a:p>
        <a:p>
          <a:pPr algn="ctr" rtl="1"/>
          <a:r>
            <a:rPr lang="ar-SA" sz="2000" baseline="0">
              <a:solidFill>
                <a:srgbClr val="FFC000"/>
              </a:solidFill>
            </a:rPr>
            <a:t>الهم اجعل هذا العمل خالصا لوجهك الكريم </a:t>
          </a:r>
        </a:p>
      </xdr:txBody>
    </xdr:sp>
    <xdr:clientData/>
  </xdr:twoCellAnchor>
  <xdr:twoCellAnchor>
    <xdr:from>
      <xdr:col>7</xdr:col>
      <xdr:colOff>304800</xdr:colOff>
      <xdr:row>0</xdr:row>
      <xdr:rowOff>104776</xdr:rowOff>
    </xdr:from>
    <xdr:to>
      <xdr:col>10</xdr:col>
      <xdr:colOff>323851</xdr:colOff>
      <xdr:row>3</xdr:row>
      <xdr:rowOff>38101</xdr:rowOff>
    </xdr:to>
    <xdr:sp macro="" textlink="">
      <xdr:nvSpPr>
        <xdr:cNvPr id="3" name="Rounded Rectangle 2"/>
        <xdr:cNvSpPr/>
      </xdr:nvSpPr>
      <xdr:spPr>
        <a:xfrm>
          <a:off x="11228965349" y="104776"/>
          <a:ext cx="2076451" cy="476250"/>
        </a:xfrm>
        <a:prstGeom prst="roundRect">
          <a:avLst/>
        </a:prstGeom>
        <a:ln/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1" anchor="t"/>
        <a:lstStyle/>
        <a:p>
          <a:pPr algn="r" rtl="1"/>
          <a:r>
            <a:rPr lang="ar-SA" sz="2800">
              <a:solidFill>
                <a:srgbClr val="FFC000"/>
              </a:solidFill>
              <a:latin typeface="Arabic Typesetting" panose="03020402040406030203" pitchFamily="66" charset="-78"/>
              <a:cs typeface="Arabic Typesetting" panose="03020402040406030203" pitchFamily="66" charset="-78"/>
            </a:rPr>
            <a:t>بسم</a:t>
          </a:r>
          <a:r>
            <a:rPr lang="ar-SA" sz="2800" baseline="0">
              <a:solidFill>
                <a:srgbClr val="FFC000"/>
              </a:solidFill>
              <a:latin typeface="Arabic Typesetting" panose="03020402040406030203" pitchFamily="66" charset="-78"/>
              <a:cs typeface="Arabic Typesetting" panose="03020402040406030203" pitchFamily="66" charset="-78"/>
            </a:rPr>
            <a:t> الله الرحمن الرحيم </a:t>
          </a:r>
          <a:endParaRPr lang="ar-EG" sz="2800">
            <a:solidFill>
              <a:srgbClr val="FFC000"/>
            </a:solidFill>
            <a:latin typeface="Arabic Typesetting" panose="03020402040406030203" pitchFamily="66" charset="-78"/>
            <a:cs typeface="Arabic Typesetting" panose="03020402040406030203" pitchFamily="66" charset="-78"/>
          </a:endParaRPr>
        </a:p>
      </xdr:txBody>
    </xdr:sp>
    <xdr:clientData/>
  </xdr:twoCellAnchor>
  <xdr:oneCellAnchor>
    <xdr:from>
      <xdr:col>3</xdr:col>
      <xdr:colOff>390526</xdr:colOff>
      <xdr:row>3</xdr:row>
      <xdr:rowOff>47625</xdr:rowOff>
    </xdr:from>
    <xdr:ext cx="7800975" cy="495300"/>
    <xdr:pic>
      <xdr:nvPicPr>
        <xdr:cNvPr id="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25898299" y="590550"/>
          <a:ext cx="7800975" cy="495300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oneCellAnchor>
  <xdr:twoCellAnchor>
    <xdr:from>
      <xdr:col>5</xdr:col>
      <xdr:colOff>85725</xdr:colOff>
      <xdr:row>19</xdr:row>
      <xdr:rowOff>47625</xdr:rowOff>
    </xdr:from>
    <xdr:to>
      <xdr:col>12</xdr:col>
      <xdr:colOff>495299</xdr:colOff>
      <xdr:row>22</xdr:row>
      <xdr:rowOff>133350</xdr:rowOff>
    </xdr:to>
    <xdr:sp macro="" textlink="">
      <xdr:nvSpPr>
        <xdr:cNvPr id="5" name="Curved Down Ribbon 4">
          <a:hlinkClick xmlns:r="http://schemas.openxmlformats.org/officeDocument/2006/relationships" r:id="rId2"/>
        </xdr:cNvPr>
        <xdr:cNvSpPr/>
      </xdr:nvSpPr>
      <xdr:spPr>
        <a:xfrm>
          <a:off x="11227422301" y="3486150"/>
          <a:ext cx="5210174" cy="628650"/>
        </a:xfrm>
        <a:prstGeom prst="ellipseRibbon">
          <a:avLst/>
        </a:prstGeom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vertOverflow="clip" horzOverflow="clip" rtlCol="1" anchor="ctr"/>
        <a:lstStyle/>
        <a:p>
          <a:pPr algn="ctr" rtl="1" eaLnBrk="1" fontAlgn="auto" latinLnBrk="0" hangingPunct="1"/>
          <a:r>
            <a:rPr lang="ar-EG" sz="1600" b="1" i="1">
              <a:solidFill>
                <a:srgbClr val="FFC000"/>
              </a:solidFill>
              <a:effectLst/>
              <a:latin typeface="+mn-lt"/>
              <a:ea typeface="+mn-ea"/>
              <a:cs typeface="+mn-cs"/>
            </a:rPr>
            <a:t>اضغط</a:t>
          </a:r>
          <a:r>
            <a:rPr lang="ar-EG" sz="1600" b="1" i="1" baseline="0">
              <a:solidFill>
                <a:srgbClr val="FFC000"/>
              </a:solidFill>
              <a:effectLst/>
              <a:latin typeface="+mn-lt"/>
              <a:ea typeface="+mn-ea"/>
              <a:cs typeface="+mn-cs"/>
            </a:rPr>
            <a:t> هنا</a:t>
          </a:r>
          <a:endParaRPr lang="ar-EG" sz="1600" b="1">
            <a:solidFill>
              <a:srgbClr val="FFC000"/>
            </a:solidFill>
            <a:effectLst/>
          </a:endParaRPr>
        </a:p>
      </xdr:txBody>
    </xdr:sp>
    <xdr:clientData/>
  </xdr:twoCellAnchor>
  <xdr:twoCellAnchor>
    <xdr:from>
      <xdr:col>13</xdr:col>
      <xdr:colOff>533400</xdr:colOff>
      <xdr:row>19</xdr:row>
      <xdr:rowOff>38100</xdr:rowOff>
    </xdr:from>
    <xdr:to>
      <xdr:col>17</xdr:col>
      <xdr:colOff>476250</xdr:colOff>
      <xdr:row>22</xdr:row>
      <xdr:rowOff>19051</xdr:rowOff>
    </xdr:to>
    <xdr:sp macro="" textlink="">
      <xdr:nvSpPr>
        <xdr:cNvPr id="6" name="Striped Right Arrow 5"/>
        <xdr:cNvSpPr/>
      </xdr:nvSpPr>
      <xdr:spPr>
        <a:xfrm>
          <a:off x="11224012350" y="3476625"/>
          <a:ext cx="2686050" cy="523876"/>
        </a:xfrm>
        <a:prstGeom prst="stripedRightArrow">
          <a:avLst/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1" anchor="t"/>
        <a:lstStyle/>
        <a:p>
          <a:pPr algn="r" rtl="1"/>
          <a:r>
            <a:rPr lang="ar-SA" sz="1100">
              <a:solidFill>
                <a:srgbClr val="FFC000"/>
              </a:solidFill>
            </a:rPr>
            <a:t>تصميم مهندس / شرف الدين</a:t>
          </a:r>
          <a:r>
            <a:rPr lang="ar-SA" sz="1100" baseline="0">
              <a:solidFill>
                <a:srgbClr val="FFC000"/>
              </a:solidFill>
            </a:rPr>
            <a:t> بابكر شرف الدين </a:t>
          </a:r>
          <a:endParaRPr lang="ar-EG" sz="1100">
            <a:solidFill>
              <a:srgbClr val="FFC000"/>
            </a:solidFill>
          </a:endParaRP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476250</xdr:colOff>
      <xdr:row>14</xdr:row>
      <xdr:rowOff>161925</xdr:rowOff>
    </xdr:from>
    <xdr:to>
      <xdr:col>13</xdr:col>
      <xdr:colOff>0</xdr:colOff>
      <xdr:row>16</xdr:row>
      <xdr:rowOff>66675</xdr:rowOff>
    </xdr:to>
    <xdr:sp macro="" textlink="">
      <xdr:nvSpPr>
        <xdr:cNvPr id="2" name="Rounded Rectangle 1"/>
        <xdr:cNvSpPr/>
      </xdr:nvSpPr>
      <xdr:spPr>
        <a:xfrm>
          <a:off x="11227231800" y="2809875"/>
          <a:ext cx="895350" cy="266700"/>
        </a:xfrm>
        <a:prstGeom prst="roundRect">
          <a:avLst/>
        </a:prstGeom>
        <a:solidFill>
          <a:srgbClr val="92D050"/>
        </a:solidFill>
        <a:ln w="12700" cap="flat" cmpd="sng" algn="ctr">
          <a:noFill/>
          <a:prstDash val="solid"/>
          <a:miter lim="800000"/>
        </a:ln>
        <a:effectLst/>
        <a:scene3d>
          <a:camera prst="orthographicFront"/>
          <a:lightRig rig="threePt" dir="t"/>
        </a:scene3d>
        <a:sp3d>
          <a:bevelT prst="convex"/>
        </a:sp3d>
      </xdr:spPr>
      <xdr:txBody>
        <a:bodyPr vertOverflow="clip" horzOverflow="clip" rtlCol="1" anchor="t"/>
        <a:lstStyle/>
        <a:p>
          <a:pPr marL="0" marR="0" lvl="0" indent="0" algn="ct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ar-EG" sz="1100" b="0" i="0" u="none" strike="noStrike" kern="0" cap="none" spc="0" normalizeH="0" baseline="0" noProof="0" smtClean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uLnTx/>
              <a:uFillTx/>
              <a:latin typeface="Calibri" panose="020F0502020204030204"/>
              <a:cs typeface="Arial" panose="020B0604020202020204" pitchFamily="34" charset="0"/>
            </a:rPr>
            <a:t>سعر الاسمنت</a:t>
          </a:r>
        </a:p>
      </xdr:txBody>
    </xdr:sp>
    <xdr:clientData/>
  </xdr:twoCellAnchor>
  <xdr:twoCellAnchor>
    <xdr:from>
      <xdr:col>11</xdr:col>
      <xdr:colOff>457200</xdr:colOff>
      <xdr:row>16</xdr:row>
      <xdr:rowOff>161925</xdr:rowOff>
    </xdr:from>
    <xdr:to>
      <xdr:col>12</xdr:col>
      <xdr:colOff>666750</xdr:colOff>
      <xdr:row>18</xdr:row>
      <xdr:rowOff>57150</xdr:rowOff>
    </xdr:to>
    <xdr:sp macro="" textlink="">
      <xdr:nvSpPr>
        <xdr:cNvPr id="3" name="Rounded Rectangle 2"/>
        <xdr:cNvSpPr/>
      </xdr:nvSpPr>
      <xdr:spPr>
        <a:xfrm>
          <a:off x="11227250850" y="3171825"/>
          <a:ext cx="895350" cy="266700"/>
        </a:xfrm>
        <a:prstGeom prst="roundRect">
          <a:avLst/>
        </a:prstGeom>
        <a:solidFill>
          <a:srgbClr val="92D050"/>
        </a:solidFill>
        <a:ln w="12700" cap="flat" cmpd="sng" algn="ctr">
          <a:noFill/>
          <a:prstDash val="solid"/>
          <a:miter lim="800000"/>
        </a:ln>
        <a:effectLst/>
        <a:scene3d>
          <a:camera prst="orthographicFront"/>
          <a:lightRig rig="threePt" dir="t"/>
        </a:scene3d>
        <a:sp3d>
          <a:bevelT prst="convex"/>
        </a:sp3d>
      </xdr:spPr>
      <xdr:txBody>
        <a:bodyPr vertOverflow="clip" horzOverflow="clip" rtlCol="1" anchor="t"/>
        <a:lstStyle/>
        <a:p>
          <a:pPr marL="0" marR="0" lvl="0" indent="0" algn="ct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ar-EG" sz="1100" b="0" i="0" u="none" strike="noStrike" kern="0" cap="none" spc="0" normalizeH="0" baseline="0" noProof="0" smtClean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uLnTx/>
              <a:uFillTx/>
              <a:latin typeface="Calibri" panose="020F0502020204030204"/>
              <a:cs typeface="Arial" panose="020B0604020202020204" pitchFamily="34" charset="0"/>
            </a:rPr>
            <a:t>سعر الزلط</a:t>
          </a:r>
        </a:p>
      </xdr:txBody>
    </xdr:sp>
    <xdr:clientData/>
  </xdr:twoCellAnchor>
  <xdr:twoCellAnchor>
    <xdr:from>
      <xdr:col>13</xdr:col>
      <xdr:colOff>666750</xdr:colOff>
      <xdr:row>12</xdr:row>
      <xdr:rowOff>142875</xdr:rowOff>
    </xdr:from>
    <xdr:to>
      <xdr:col>14</xdr:col>
      <xdr:colOff>666751</xdr:colOff>
      <xdr:row>14</xdr:row>
      <xdr:rowOff>38100</xdr:rowOff>
    </xdr:to>
    <xdr:sp macro="" textlink="">
      <xdr:nvSpPr>
        <xdr:cNvPr id="4" name="Rounded Rectangle 3"/>
        <xdr:cNvSpPr/>
      </xdr:nvSpPr>
      <xdr:spPr>
        <a:xfrm>
          <a:off x="11225879249" y="2362200"/>
          <a:ext cx="685801" cy="276225"/>
        </a:xfrm>
        <a:prstGeom prst="roundRect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  <a:scene3d>
          <a:camera prst="orthographicFront"/>
          <a:lightRig rig="threePt" dir="t"/>
        </a:scene3d>
        <a:sp3d>
          <a:bevelT prst="convex"/>
        </a:sp3d>
      </xdr:spPr>
      <xdr:txBody>
        <a:bodyPr vertOverflow="clip" horzOverflow="clip" rtlCol="1" anchor="t"/>
        <a:lstStyle/>
        <a:p>
          <a:pPr marL="0" marR="0" lvl="0" indent="0" algn="ct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ar-EG" sz="1100" b="0" i="0" u="none" strike="noStrike" kern="0" cap="none" spc="0" normalizeH="0" baseline="0" noProof="0" smtClean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uLnTx/>
              <a:uFillTx/>
              <a:latin typeface="Calibri" panose="020F0502020204030204"/>
              <a:cs typeface="Arial" panose="020B0604020202020204" pitchFamily="34" charset="0"/>
            </a:rPr>
            <a:t>التكلفة </a:t>
          </a:r>
        </a:p>
      </xdr:txBody>
    </xdr:sp>
    <xdr:clientData/>
  </xdr:twoCellAnchor>
  <xdr:twoCellAnchor>
    <xdr:from>
      <xdr:col>13</xdr:col>
      <xdr:colOff>676275</xdr:colOff>
      <xdr:row>14</xdr:row>
      <xdr:rowOff>142875</xdr:rowOff>
    </xdr:from>
    <xdr:to>
      <xdr:col>14</xdr:col>
      <xdr:colOff>657225</xdr:colOff>
      <xdr:row>16</xdr:row>
      <xdr:rowOff>47625</xdr:rowOff>
    </xdr:to>
    <xdr:sp macro="" textlink="">
      <xdr:nvSpPr>
        <xdr:cNvPr id="5" name="Rounded Rectangle 4"/>
        <xdr:cNvSpPr/>
      </xdr:nvSpPr>
      <xdr:spPr>
        <a:xfrm>
          <a:off x="11225888775" y="2743200"/>
          <a:ext cx="666750" cy="285750"/>
        </a:xfrm>
        <a:prstGeom prst="roundRect">
          <a:avLst/>
        </a:prstGeom>
        <a:solidFill>
          <a:srgbClr val="92D050"/>
        </a:solidFill>
        <a:ln w="12700" cap="flat" cmpd="sng" algn="ctr">
          <a:noFill/>
          <a:prstDash val="solid"/>
          <a:miter lim="800000"/>
        </a:ln>
        <a:effectLst/>
        <a:scene3d>
          <a:camera prst="orthographicFront"/>
          <a:lightRig rig="threePt" dir="t"/>
        </a:scene3d>
        <a:sp3d>
          <a:bevelT prst="convex"/>
        </a:sp3d>
      </xdr:spPr>
      <xdr:txBody>
        <a:bodyPr vertOverflow="clip" horzOverflow="clip" rtlCol="1" anchor="t"/>
        <a:lstStyle/>
        <a:p>
          <a:pPr marL="0" marR="0" lvl="0" indent="0" algn="ct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ar-EG" sz="1100" b="0" i="0" u="none" strike="noStrike" kern="0" cap="none" spc="0" normalizeH="0" baseline="0" noProof="0" smtClean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uLnTx/>
              <a:uFillTx/>
              <a:latin typeface="Calibri" panose="020F0502020204030204"/>
              <a:cs typeface="Arial" panose="020B0604020202020204" pitchFamily="34" charset="0"/>
            </a:rPr>
            <a:t>التكلفة </a:t>
          </a:r>
        </a:p>
      </xdr:txBody>
    </xdr:sp>
    <xdr:clientData/>
  </xdr:twoCellAnchor>
  <xdr:twoCellAnchor>
    <xdr:from>
      <xdr:col>13</xdr:col>
      <xdr:colOff>647700</xdr:colOff>
      <xdr:row>16</xdr:row>
      <xdr:rowOff>133350</xdr:rowOff>
    </xdr:from>
    <xdr:to>
      <xdr:col>14</xdr:col>
      <xdr:colOff>657225</xdr:colOff>
      <xdr:row>18</xdr:row>
      <xdr:rowOff>28575</xdr:rowOff>
    </xdr:to>
    <xdr:sp macro="" textlink="">
      <xdr:nvSpPr>
        <xdr:cNvPr id="6" name="Rounded Rectangle 5"/>
        <xdr:cNvSpPr/>
      </xdr:nvSpPr>
      <xdr:spPr>
        <a:xfrm>
          <a:off x="11225888775" y="3114675"/>
          <a:ext cx="695325" cy="276225"/>
        </a:xfrm>
        <a:prstGeom prst="roundRect">
          <a:avLst/>
        </a:prstGeom>
        <a:solidFill>
          <a:srgbClr val="92D050"/>
        </a:solidFill>
        <a:ln w="12700" cap="flat" cmpd="sng" algn="ctr">
          <a:noFill/>
          <a:prstDash val="solid"/>
          <a:miter lim="800000"/>
        </a:ln>
        <a:effectLst/>
        <a:scene3d>
          <a:camera prst="orthographicFront"/>
          <a:lightRig rig="threePt" dir="t"/>
        </a:scene3d>
        <a:sp3d>
          <a:bevelT prst="convex"/>
        </a:sp3d>
      </xdr:spPr>
      <xdr:txBody>
        <a:bodyPr vertOverflow="clip" horzOverflow="clip" rtlCol="1" anchor="t"/>
        <a:lstStyle/>
        <a:p>
          <a:pPr marL="0" marR="0" lvl="0" indent="0" algn="ct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ar-EG" sz="1100" b="0" i="0" u="none" strike="noStrike" kern="0" cap="none" spc="0" normalizeH="0" baseline="0" noProof="0" smtClean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uLnTx/>
              <a:uFillTx/>
              <a:latin typeface="Calibri" panose="020F0502020204030204"/>
              <a:cs typeface="Arial" panose="020B0604020202020204" pitchFamily="34" charset="0"/>
            </a:rPr>
            <a:t>التكلفة </a:t>
          </a:r>
        </a:p>
      </xdr:txBody>
    </xdr:sp>
    <xdr:clientData/>
  </xdr:twoCellAnchor>
  <xdr:twoCellAnchor>
    <xdr:from>
      <xdr:col>11</xdr:col>
      <xdr:colOff>457200</xdr:colOff>
      <xdr:row>12</xdr:row>
      <xdr:rowOff>142875</xdr:rowOff>
    </xdr:from>
    <xdr:to>
      <xdr:col>12</xdr:col>
      <xdr:colOff>666750</xdr:colOff>
      <xdr:row>14</xdr:row>
      <xdr:rowOff>38100</xdr:rowOff>
    </xdr:to>
    <xdr:sp macro="" textlink="">
      <xdr:nvSpPr>
        <xdr:cNvPr id="7" name="Rounded Rectangle 6"/>
        <xdr:cNvSpPr/>
      </xdr:nvSpPr>
      <xdr:spPr>
        <a:xfrm>
          <a:off x="11227250850" y="2419350"/>
          <a:ext cx="895350" cy="266700"/>
        </a:xfrm>
        <a:prstGeom prst="roundRect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  <a:scene3d>
          <a:camera prst="orthographicFront"/>
          <a:lightRig rig="threePt" dir="t"/>
        </a:scene3d>
        <a:sp3d>
          <a:bevelT prst="convex"/>
        </a:sp3d>
      </xdr:spPr>
      <xdr:txBody>
        <a:bodyPr vertOverflow="clip" horzOverflow="clip" rtlCol="1" anchor="t"/>
        <a:lstStyle/>
        <a:p>
          <a:pPr marL="0" marR="0" lvl="0" indent="0" algn="ct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ar-EG" sz="1100" b="0" i="0" u="none" strike="noStrike" kern="0" cap="none" spc="0" normalizeH="0" baseline="0" noProof="0" smtClean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uLnTx/>
              <a:uFillTx/>
              <a:latin typeface="Calibri" panose="020F0502020204030204"/>
              <a:cs typeface="Arial" panose="020B0604020202020204" pitchFamily="34" charset="0"/>
            </a:rPr>
            <a:t>سعر الحديد</a:t>
          </a:r>
        </a:p>
      </xdr:txBody>
    </xdr:sp>
    <xdr:clientData/>
  </xdr:twoCellAnchor>
  <xdr:twoCellAnchor>
    <xdr:from>
      <xdr:col>11</xdr:col>
      <xdr:colOff>466725</xdr:colOff>
      <xdr:row>18</xdr:row>
      <xdr:rowOff>133350</xdr:rowOff>
    </xdr:from>
    <xdr:to>
      <xdr:col>12</xdr:col>
      <xdr:colOff>676275</xdr:colOff>
      <xdr:row>20</xdr:row>
      <xdr:rowOff>28575</xdr:rowOff>
    </xdr:to>
    <xdr:sp macro="" textlink="">
      <xdr:nvSpPr>
        <xdr:cNvPr id="8" name="Rounded Rectangle 7"/>
        <xdr:cNvSpPr/>
      </xdr:nvSpPr>
      <xdr:spPr>
        <a:xfrm>
          <a:off x="11227241325" y="3514725"/>
          <a:ext cx="895350" cy="266700"/>
        </a:xfrm>
        <a:prstGeom prst="roundRect">
          <a:avLst/>
        </a:prstGeom>
        <a:solidFill>
          <a:srgbClr val="92D050"/>
        </a:solidFill>
        <a:ln w="12700" cap="flat" cmpd="sng" algn="ctr">
          <a:noFill/>
          <a:prstDash val="solid"/>
          <a:miter lim="800000"/>
        </a:ln>
        <a:effectLst/>
        <a:scene3d>
          <a:camera prst="orthographicFront"/>
          <a:lightRig rig="threePt" dir="t"/>
        </a:scene3d>
        <a:sp3d>
          <a:bevelT prst="convex"/>
        </a:sp3d>
      </xdr:spPr>
      <xdr:txBody>
        <a:bodyPr vertOverflow="clip" horzOverflow="clip" rtlCol="1" anchor="t"/>
        <a:lstStyle/>
        <a:p>
          <a:pPr marL="0" marR="0" lvl="0" indent="0" algn="ct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ar-EG" sz="1100" b="0" i="0" u="none" strike="noStrike" kern="0" cap="none" spc="0" normalizeH="0" baseline="0" noProof="0" smtClean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uLnTx/>
              <a:uFillTx/>
              <a:latin typeface="Calibri" panose="020F0502020204030204"/>
              <a:cs typeface="Arial" panose="020B0604020202020204" pitchFamily="34" charset="0"/>
            </a:rPr>
            <a:t>سعر</a:t>
          </a:r>
          <a:r>
            <a:rPr kumimoji="0" lang="ar-EG" sz="1100" b="0" i="0" u="none" strike="noStrike" kern="0" cap="none" spc="0" normalizeH="0" baseline="0" noProof="0" smtClean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cs typeface="Arial" panose="020B0604020202020204" pitchFamily="34" charset="0"/>
            </a:rPr>
            <a:t> الرملة</a:t>
          </a:r>
        </a:p>
      </xdr:txBody>
    </xdr:sp>
    <xdr:clientData/>
  </xdr:twoCellAnchor>
  <xdr:twoCellAnchor>
    <xdr:from>
      <xdr:col>13</xdr:col>
      <xdr:colOff>657225</xdr:colOff>
      <xdr:row>18</xdr:row>
      <xdr:rowOff>133350</xdr:rowOff>
    </xdr:from>
    <xdr:to>
      <xdr:col>14</xdr:col>
      <xdr:colOff>666750</xdr:colOff>
      <xdr:row>20</xdr:row>
      <xdr:rowOff>28575</xdr:rowOff>
    </xdr:to>
    <xdr:sp macro="" textlink="">
      <xdr:nvSpPr>
        <xdr:cNvPr id="9" name="Rounded Rectangle 8"/>
        <xdr:cNvSpPr/>
      </xdr:nvSpPr>
      <xdr:spPr>
        <a:xfrm>
          <a:off x="11225879250" y="3495675"/>
          <a:ext cx="695325" cy="276225"/>
        </a:xfrm>
        <a:prstGeom prst="roundRect">
          <a:avLst/>
        </a:prstGeom>
        <a:solidFill>
          <a:srgbClr val="92D050"/>
        </a:solidFill>
        <a:ln w="12700" cap="flat" cmpd="sng" algn="ctr">
          <a:noFill/>
          <a:prstDash val="solid"/>
          <a:miter lim="800000"/>
        </a:ln>
        <a:effectLst/>
        <a:scene3d>
          <a:camera prst="orthographicFront"/>
          <a:lightRig rig="threePt" dir="t"/>
        </a:scene3d>
        <a:sp3d>
          <a:bevelT prst="convex"/>
        </a:sp3d>
      </xdr:spPr>
      <xdr:txBody>
        <a:bodyPr vertOverflow="clip" horzOverflow="clip" rtlCol="1" anchor="t"/>
        <a:lstStyle/>
        <a:p>
          <a:pPr marL="0" marR="0" lvl="0" indent="0" algn="ct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ar-EG" sz="1100" b="0" i="0" u="none" strike="noStrike" kern="0" cap="none" spc="0" normalizeH="0" baseline="0" noProof="0" smtClean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uLnTx/>
              <a:uFillTx/>
              <a:latin typeface="Calibri" panose="020F0502020204030204"/>
              <a:cs typeface="Arial" panose="020B0604020202020204" pitchFamily="34" charset="0"/>
            </a:rPr>
            <a:t>التكلفة </a:t>
          </a:r>
        </a:p>
      </xdr:txBody>
    </xdr:sp>
    <xdr:clientData/>
  </xdr:twoCellAnchor>
  <xdr:twoCellAnchor>
    <xdr:from>
      <xdr:col>4</xdr:col>
      <xdr:colOff>57150</xdr:colOff>
      <xdr:row>0</xdr:row>
      <xdr:rowOff>47624</xdr:rowOff>
    </xdr:from>
    <xdr:to>
      <xdr:col>13</xdr:col>
      <xdr:colOff>133350</xdr:colOff>
      <xdr:row>5</xdr:row>
      <xdr:rowOff>104774</xdr:rowOff>
    </xdr:to>
    <xdr:sp macro="[0]!DownRibbon19_Click" textlink="">
      <xdr:nvSpPr>
        <xdr:cNvPr id="10" name="Down Ribbon 9"/>
        <xdr:cNvSpPr/>
      </xdr:nvSpPr>
      <xdr:spPr>
        <a:xfrm>
          <a:off x="11227098450" y="47624"/>
          <a:ext cx="6248400" cy="962025"/>
        </a:xfrm>
        <a:prstGeom prst="ribbon">
          <a:avLst/>
        </a:prstGeom>
        <a:ln>
          <a:solidFill>
            <a:srgbClr val="00B050"/>
          </a:solidFill>
        </a:ln>
      </xdr:spPr>
      <xdr:style>
        <a:lnRef idx="0">
          <a:schemeClr val="dk1"/>
        </a:lnRef>
        <a:fillRef idx="3">
          <a:schemeClr val="dk1"/>
        </a:fillRef>
        <a:effectRef idx="3">
          <a:schemeClr val="dk1"/>
        </a:effectRef>
        <a:fontRef idx="minor">
          <a:schemeClr val="lt1"/>
        </a:fontRef>
      </xdr:style>
      <xdr:txBody>
        <a:bodyPr vertOverflow="clip" horzOverflow="clip" rtlCol="1" anchor="ctr"/>
        <a:lstStyle/>
        <a:p>
          <a:pPr marL="0" marR="0" lvl="0" indent="0" algn="ct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ar-EG" sz="1800" b="0" i="1" u="none" strike="noStrike" kern="0" cap="none" spc="0" normalizeH="0" baseline="0" noProof="0" smtClean="0">
              <a:ln>
                <a:noFill/>
              </a:ln>
              <a:solidFill>
                <a:srgbClr val="FFC000"/>
              </a:solidFill>
              <a:effectLst/>
              <a:uLnTx/>
              <a:uFillTx/>
              <a:latin typeface="Andalus" panose="02020603050405020304" pitchFamily="18" charset="-78"/>
              <a:ea typeface="+mn-ea"/>
              <a:cs typeface="Andalus" panose="02020603050405020304" pitchFamily="18" charset="-78"/>
            </a:rPr>
            <a:t>حصرالبلاطات المصمتة </a:t>
          </a:r>
        </a:p>
        <a:p>
          <a:pPr marL="0" marR="0" lvl="0" indent="0" algn="ct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800" b="0" i="1" u="none" strike="noStrike" kern="0" cap="none" spc="0" normalizeH="0" baseline="0" noProof="0" smtClean="0">
              <a:ln>
                <a:noFill/>
              </a:ln>
              <a:solidFill>
                <a:srgbClr val="FFC000"/>
              </a:solidFill>
              <a:effectLst/>
              <a:uLnTx/>
              <a:uFillTx/>
              <a:latin typeface="Andalus" panose="02020603050405020304" pitchFamily="18" charset="-78"/>
              <a:ea typeface="+mn-ea"/>
              <a:cs typeface="Andalus" panose="02020603050405020304" pitchFamily="18" charset="-78"/>
            </a:rPr>
            <a:t>solid Slabs</a:t>
          </a:r>
          <a:endParaRPr kumimoji="0" lang="ar-EG" sz="1800" b="0" i="1" u="none" strike="noStrike" kern="0" cap="none" spc="0" normalizeH="0" baseline="0" noProof="0" smtClean="0">
            <a:ln>
              <a:noFill/>
            </a:ln>
            <a:solidFill>
              <a:srgbClr val="FFC000"/>
            </a:solidFill>
            <a:effectLst/>
            <a:uLnTx/>
            <a:uFillTx/>
            <a:latin typeface="Andalus" panose="02020603050405020304" pitchFamily="18" charset="-78"/>
            <a:ea typeface="+mn-ea"/>
            <a:cs typeface="Andalus" panose="02020603050405020304" pitchFamily="18" charset="-78"/>
          </a:endParaRPr>
        </a:p>
      </xdr:txBody>
    </xdr:sp>
    <xdr:clientData/>
  </xdr:twoCellAnchor>
  <xdr:twoCellAnchor>
    <xdr:from>
      <xdr:col>16</xdr:col>
      <xdr:colOff>95250</xdr:colOff>
      <xdr:row>11</xdr:row>
      <xdr:rowOff>161924</xdr:rowOff>
    </xdr:from>
    <xdr:to>
      <xdr:col>17</xdr:col>
      <xdr:colOff>628650</xdr:colOff>
      <xdr:row>19</xdr:row>
      <xdr:rowOff>152400</xdr:rowOff>
    </xdr:to>
    <xdr:sp macro="" textlink="">
      <xdr:nvSpPr>
        <xdr:cNvPr id="11" name="Rounded Rectangle 10"/>
        <xdr:cNvSpPr/>
      </xdr:nvSpPr>
      <xdr:spPr>
        <a:xfrm>
          <a:off x="11223859950" y="2190749"/>
          <a:ext cx="1219200" cy="1476376"/>
        </a:xfrm>
        <a:prstGeom prst="roundRect">
          <a:avLst/>
        </a:prstGeom>
        <a:solidFill>
          <a:schemeClr val="bg1"/>
        </a:solidFill>
        <a:ln w="12700" cap="flat" cmpd="sng" algn="ctr">
          <a:noFill/>
          <a:prstDash val="solid"/>
          <a:miter lim="800000"/>
        </a:ln>
        <a:effectLst>
          <a:glow rad="101600">
            <a:schemeClr val="accent5">
              <a:satMod val="175000"/>
              <a:alpha val="40000"/>
            </a:schemeClr>
          </a:glow>
          <a:softEdge rad="317500"/>
        </a:effectLst>
        <a:scene3d>
          <a:camera prst="orthographicFront">
            <a:rot lat="0" lon="0" rev="0"/>
          </a:camera>
          <a:lightRig rig="contrasting" dir="t">
            <a:rot lat="0" lon="0" rev="7800000"/>
          </a:lightRig>
        </a:scene3d>
        <a:sp3d>
          <a:bevelT w="139700" h="139700"/>
        </a:sp3d>
      </xdr:spPr>
      <xdr:txBody>
        <a:bodyPr vertOverflow="clip" horzOverflow="clip" rtlCol="1" anchor="t"/>
        <a:lstStyle/>
        <a:p>
          <a:pPr marL="0" marR="0" lvl="0" indent="0" algn="ct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ar-EG" sz="1400" b="0" i="0" u="none" strike="noStrike" kern="0" cap="none" spc="0" normalizeH="0" baseline="0" noProof="0" smtClean="0">
              <a:ln w="0"/>
              <a:solidFill>
                <a:srgbClr val="FF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uLnTx/>
              <a:uFillTx/>
              <a:latin typeface="+mn-lt"/>
              <a:cs typeface="+mn-cs"/>
            </a:rPr>
            <a:t> ادخل الكميات داخل </a:t>
          </a:r>
          <a:r>
            <a:rPr kumimoji="0" lang="en-US" sz="1400" b="0" i="0" u="none" strike="noStrike" kern="0" cap="none" spc="0" normalizeH="0" baseline="0" noProof="0" smtClean="0">
              <a:ln w="0"/>
              <a:solidFill>
                <a:srgbClr val="FF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uLnTx/>
              <a:uFillTx/>
              <a:latin typeface="+mn-lt"/>
              <a:cs typeface="+mn-cs"/>
            </a:rPr>
            <a:t> </a:t>
          </a:r>
          <a:r>
            <a:rPr kumimoji="0" lang="ar-EG" sz="1400" b="0" i="0" u="none" strike="noStrike" kern="0" cap="none" spc="0" normalizeH="0" baseline="0" noProof="0" smtClean="0">
              <a:ln w="0"/>
              <a:solidFill>
                <a:srgbClr val="FF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uLnTx/>
              <a:uFillTx/>
              <a:latin typeface="+mn-lt"/>
              <a:cs typeface="+mn-cs"/>
            </a:rPr>
            <a:t>المربعات باللون الابيض فقط </a:t>
          </a:r>
        </a:p>
        <a:p>
          <a:pPr marL="0" marR="0" lvl="0" indent="0" algn="ct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ar-EG" sz="1400" b="0" i="0" u="none" strike="noStrike" kern="0" cap="none" spc="0" normalizeH="0" baseline="0">
              <a:ln w="0"/>
              <a:solidFill>
                <a:srgbClr val="FF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uLnTx/>
              <a:uFillTx/>
              <a:latin typeface="+mn-lt"/>
              <a:ea typeface="+mn-ea"/>
              <a:cs typeface="+mn-cs"/>
            </a:rPr>
            <a:t>محتوي الاسمنت بالخلطة</a:t>
          </a:r>
        </a:p>
        <a:p>
          <a:pPr marL="0" marR="0" lvl="0" indent="0" algn="ct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ar-EG" sz="1400" b="0" i="0" u="none" strike="noStrike" kern="0" cap="none" spc="0" normalizeH="0" baseline="0" noProof="0" smtClean="0">
            <a:ln w="0"/>
            <a:solidFill>
              <a:srgbClr val="FF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uLnTx/>
            <a:uFillTx/>
            <a:latin typeface="+mn-lt"/>
            <a:cs typeface="+mn-cs"/>
          </a:endParaRPr>
        </a:p>
      </xdr:txBody>
    </xdr:sp>
    <xdr:clientData/>
  </xdr:twoCellAnchor>
  <xdr:twoCellAnchor editAs="oneCell">
    <xdr:from>
      <xdr:col>16</xdr:col>
      <xdr:colOff>219075</xdr:colOff>
      <xdr:row>3</xdr:row>
      <xdr:rowOff>171450</xdr:rowOff>
    </xdr:from>
    <xdr:to>
      <xdr:col>17</xdr:col>
      <xdr:colOff>495300</xdr:colOff>
      <xdr:row>9</xdr:row>
      <xdr:rowOff>180975</xdr:rowOff>
    </xdr:to>
    <xdr:pic>
      <xdr:nvPicPr>
        <xdr:cNvPr id="12" name="Picture 1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23993300" y="714375"/>
          <a:ext cx="962025" cy="1133475"/>
        </a:xfrm>
        <a:prstGeom prst="roundRect">
          <a:avLst>
            <a:gd name="adj" fmla="val 16667"/>
          </a:avLst>
        </a:prstGeom>
        <a:ln>
          <a:noFill/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</xdr:spPr>
    </xdr:pic>
    <xdr:clientData/>
  </xdr:twoCellAnchor>
  <xdr:twoCellAnchor>
    <xdr:from>
      <xdr:col>0</xdr:col>
      <xdr:colOff>609600</xdr:colOff>
      <xdr:row>0</xdr:row>
      <xdr:rowOff>123825</xdr:rowOff>
    </xdr:from>
    <xdr:to>
      <xdr:col>3</xdr:col>
      <xdr:colOff>133350</xdr:colOff>
      <xdr:row>4</xdr:row>
      <xdr:rowOff>152400</xdr:rowOff>
    </xdr:to>
    <xdr:sp macro="[1]!DownRibbon19_Click" textlink="">
      <xdr:nvSpPr>
        <xdr:cNvPr id="13" name="Notched Right Arrow 12">
          <a:hlinkClick xmlns:r="http://schemas.openxmlformats.org/officeDocument/2006/relationships" r:id="rId2"/>
        </xdr:cNvPr>
        <xdr:cNvSpPr/>
      </xdr:nvSpPr>
      <xdr:spPr>
        <a:xfrm>
          <a:off x="11233956450" y="123825"/>
          <a:ext cx="1581150" cy="752475"/>
        </a:xfrm>
        <a:prstGeom prst="notchedRightArrow">
          <a:avLst/>
        </a:prstGeom>
        <a:ln/>
        <a:scene3d>
          <a:camera prst="orthographicFront"/>
          <a:lightRig rig="threePt" dir="t"/>
        </a:scene3d>
        <a:sp3d>
          <a:bevelT w="139700" prst="cross"/>
        </a:sp3d>
      </xdr:spPr>
      <xdr:style>
        <a:lnRef idx="1">
          <a:schemeClr val="accent6"/>
        </a:lnRef>
        <a:fillRef idx="3">
          <a:schemeClr val="accent6"/>
        </a:fillRef>
        <a:effectRef idx="2">
          <a:schemeClr val="accent6"/>
        </a:effectRef>
        <a:fontRef idx="minor">
          <a:schemeClr val="lt1"/>
        </a:fontRef>
      </xdr:style>
      <xdr:txBody>
        <a:bodyPr vertOverflow="clip" horzOverflow="clip" rtlCol="1" anchor="ctr"/>
        <a:lstStyle/>
        <a:p>
          <a:pPr marL="0" marR="0" lvl="0" indent="0" algn="ct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ar-SA" sz="1800" b="0" i="1" u="none" strike="noStrike" kern="0" cap="none" spc="0" normalizeH="0" baseline="0">
              <a:ln>
                <a:noFill/>
              </a:ln>
              <a:solidFill>
                <a:srgbClr val="FFC000"/>
              </a:solidFill>
              <a:effectLst/>
              <a:uLnTx/>
              <a:uFillTx/>
              <a:latin typeface="Andalus" panose="02020603050405020304" pitchFamily="18" charset="-78"/>
              <a:ea typeface="+mn-ea"/>
              <a:cs typeface="Andalus" panose="02020603050405020304" pitchFamily="18" charset="-78"/>
            </a:rPr>
            <a:t>عودة</a:t>
          </a:r>
          <a:r>
            <a:rPr kumimoji="0" lang="ar-SA" sz="1800" b="0" i="1" u="none" strike="noStrike" kern="0" cap="none" spc="0" normalizeH="0" baseline="0">
              <a:ln>
                <a:noFill/>
              </a:ln>
              <a:solidFill>
                <a:srgbClr val="FFFF00"/>
              </a:solidFill>
              <a:effectLst/>
              <a:uLnTx/>
              <a:uFillTx/>
              <a:latin typeface="Cambria Math" panose="02040503050406030204" pitchFamily="18" charset="0"/>
              <a:ea typeface="+mn-ea"/>
              <a:cs typeface="Arial" panose="020B0604020202020204" pitchFamily="34" charset="0"/>
            </a:rPr>
            <a:t> </a:t>
          </a:r>
          <a:endParaRPr kumimoji="0" lang="ar-EG" sz="1800" b="0" i="1" u="none" strike="noStrike" kern="0" cap="none" spc="0" normalizeH="0" baseline="0">
            <a:ln>
              <a:noFill/>
            </a:ln>
            <a:solidFill>
              <a:srgbClr val="FFFF00"/>
            </a:solidFill>
            <a:effectLst/>
            <a:uLnTx/>
            <a:uFillTx/>
            <a:latin typeface="Cambria Math" panose="02040503050406030204" pitchFamily="18" charset="0"/>
            <a:ea typeface="+mn-ea"/>
            <a:cs typeface="Arial" panose="020B0604020202020204" pitchFamily="34" charset="0"/>
          </a:endParaRP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476250</xdr:colOff>
      <xdr:row>14</xdr:row>
      <xdr:rowOff>161925</xdr:rowOff>
    </xdr:from>
    <xdr:to>
      <xdr:col>13</xdr:col>
      <xdr:colOff>0</xdr:colOff>
      <xdr:row>16</xdr:row>
      <xdr:rowOff>66675</xdr:rowOff>
    </xdr:to>
    <xdr:sp macro="" textlink="">
      <xdr:nvSpPr>
        <xdr:cNvPr id="2" name="Rounded Rectangle 1"/>
        <xdr:cNvSpPr/>
      </xdr:nvSpPr>
      <xdr:spPr>
        <a:xfrm>
          <a:off x="11227231800" y="2762250"/>
          <a:ext cx="895350" cy="285750"/>
        </a:xfrm>
        <a:prstGeom prst="roundRect">
          <a:avLst/>
        </a:prstGeom>
        <a:solidFill>
          <a:srgbClr val="92D050"/>
        </a:solidFill>
        <a:ln w="12700" cap="flat" cmpd="sng" algn="ctr">
          <a:noFill/>
          <a:prstDash val="solid"/>
          <a:miter lim="800000"/>
        </a:ln>
        <a:effectLst/>
        <a:scene3d>
          <a:camera prst="orthographicFront"/>
          <a:lightRig rig="threePt" dir="t"/>
        </a:scene3d>
        <a:sp3d>
          <a:bevelT prst="convex"/>
        </a:sp3d>
      </xdr:spPr>
      <xdr:txBody>
        <a:bodyPr vertOverflow="clip" horzOverflow="clip" rtlCol="1" anchor="t"/>
        <a:lstStyle/>
        <a:p>
          <a:pPr marL="0" marR="0" lvl="0" indent="0" algn="ct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ar-EG" sz="1100" b="0" i="0" u="none" strike="noStrike" kern="0" cap="none" spc="0" normalizeH="0" baseline="0" noProof="0" smtClean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uLnTx/>
              <a:uFillTx/>
              <a:latin typeface="Calibri" panose="020F0502020204030204"/>
              <a:cs typeface="Arial" panose="020B0604020202020204" pitchFamily="34" charset="0"/>
            </a:rPr>
            <a:t>سعر الاسمنت</a:t>
          </a:r>
        </a:p>
      </xdr:txBody>
    </xdr:sp>
    <xdr:clientData/>
  </xdr:twoCellAnchor>
  <xdr:twoCellAnchor>
    <xdr:from>
      <xdr:col>11</xdr:col>
      <xdr:colOff>457200</xdr:colOff>
      <xdr:row>16</xdr:row>
      <xdr:rowOff>161925</xdr:rowOff>
    </xdr:from>
    <xdr:to>
      <xdr:col>12</xdr:col>
      <xdr:colOff>666750</xdr:colOff>
      <xdr:row>18</xdr:row>
      <xdr:rowOff>57150</xdr:rowOff>
    </xdr:to>
    <xdr:sp macro="" textlink="">
      <xdr:nvSpPr>
        <xdr:cNvPr id="3" name="Rounded Rectangle 2"/>
        <xdr:cNvSpPr/>
      </xdr:nvSpPr>
      <xdr:spPr>
        <a:xfrm>
          <a:off x="11227250850" y="3143250"/>
          <a:ext cx="895350" cy="276225"/>
        </a:xfrm>
        <a:prstGeom prst="roundRect">
          <a:avLst/>
        </a:prstGeom>
        <a:solidFill>
          <a:srgbClr val="92D050"/>
        </a:solidFill>
        <a:ln w="12700" cap="flat" cmpd="sng" algn="ctr">
          <a:noFill/>
          <a:prstDash val="solid"/>
          <a:miter lim="800000"/>
        </a:ln>
        <a:effectLst/>
        <a:scene3d>
          <a:camera prst="orthographicFront"/>
          <a:lightRig rig="threePt" dir="t"/>
        </a:scene3d>
        <a:sp3d>
          <a:bevelT prst="convex"/>
        </a:sp3d>
      </xdr:spPr>
      <xdr:txBody>
        <a:bodyPr vertOverflow="clip" horzOverflow="clip" rtlCol="1" anchor="t"/>
        <a:lstStyle/>
        <a:p>
          <a:pPr marL="0" marR="0" lvl="0" indent="0" algn="ct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ar-EG" sz="1100" b="0" i="0" u="none" strike="noStrike" kern="0" cap="none" spc="0" normalizeH="0" baseline="0" noProof="0" smtClean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uLnTx/>
              <a:uFillTx/>
              <a:latin typeface="Calibri" panose="020F0502020204030204"/>
              <a:cs typeface="Arial" panose="020B0604020202020204" pitchFamily="34" charset="0"/>
            </a:rPr>
            <a:t>سعر الزلط</a:t>
          </a:r>
        </a:p>
      </xdr:txBody>
    </xdr:sp>
    <xdr:clientData/>
  </xdr:twoCellAnchor>
  <xdr:twoCellAnchor>
    <xdr:from>
      <xdr:col>13</xdr:col>
      <xdr:colOff>666750</xdr:colOff>
      <xdr:row>12</xdr:row>
      <xdr:rowOff>142875</xdr:rowOff>
    </xdr:from>
    <xdr:to>
      <xdr:col>14</xdr:col>
      <xdr:colOff>666751</xdr:colOff>
      <xdr:row>14</xdr:row>
      <xdr:rowOff>38100</xdr:rowOff>
    </xdr:to>
    <xdr:sp macro="" textlink="">
      <xdr:nvSpPr>
        <xdr:cNvPr id="4" name="Rounded Rectangle 3"/>
        <xdr:cNvSpPr/>
      </xdr:nvSpPr>
      <xdr:spPr>
        <a:xfrm>
          <a:off x="11225879249" y="2362200"/>
          <a:ext cx="685801" cy="276225"/>
        </a:xfrm>
        <a:prstGeom prst="roundRect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  <a:scene3d>
          <a:camera prst="orthographicFront"/>
          <a:lightRig rig="threePt" dir="t"/>
        </a:scene3d>
        <a:sp3d>
          <a:bevelT prst="convex"/>
        </a:sp3d>
      </xdr:spPr>
      <xdr:txBody>
        <a:bodyPr vertOverflow="clip" horzOverflow="clip" rtlCol="1" anchor="t"/>
        <a:lstStyle/>
        <a:p>
          <a:pPr marL="0" marR="0" lvl="0" indent="0" algn="ct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ar-EG" sz="1100" b="0" i="0" u="none" strike="noStrike" kern="0" cap="none" spc="0" normalizeH="0" baseline="0" noProof="0" smtClean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uLnTx/>
              <a:uFillTx/>
              <a:latin typeface="Calibri" panose="020F0502020204030204"/>
              <a:cs typeface="Arial" panose="020B0604020202020204" pitchFamily="34" charset="0"/>
            </a:rPr>
            <a:t>التكلفة </a:t>
          </a:r>
        </a:p>
      </xdr:txBody>
    </xdr:sp>
    <xdr:clientData/>
  </xdr:twoCellAnchor>
  <xdr:twoCellAnchor>
    <xdr:from>
      <xdr:col>13</xdr:col>
      <xdr:colOff>676275</xdr:colOff>
      <xdr:row>14</xdr:row>
      <xdr:rowOff>142875</xdr:rowOff>
    </xdr:from>
    <xdr:to>
      <xdr:col>14</xdr:col>
      <xdr:colOff>657225</xdr:colOff>
      <xdr:row>16</xdr:row>
      <xdr:rowOff>47625</xdr:rowOff>
    </xdr:to>
    <xdr:sp macro="" textlink="">
      <xdr:nvSpPr>
        <xdr:cNvPr id="5" name="Rounded Rectangle 4"/>
        <xdr:cNvSpPr/>
      </xdr:nvSpPr>
      <xdr:spPr>
        <a:xfrm>
          <a:off x="11225888775" y="2743200"/>
          <a:ext cx="666750" cy="285750"/>
        </a:xfrm>
        <a:prstGeom prst="roundRect">
          <a:avLst/>
        </a:prstGeom>
        <a:solidFill>
          <a:srgbClr val="92D050"/>
        </a:solidFill>
        <a:ln w="12700" cap="flat" cmpd="sng" algn="ctr">
          <a:noFill/>
          <a:prstDash val="solid"/>
          <a:miter lim="800000"/>
        </a:ln>
        <a:effectLst/>
        <a:scene3d>
          <a:camera prst="orthographicFront"/>
          <a:lightRig rig="threePt" dir="t"/>
        </a:scene3d>
        <a:sp3d>
          <a:bevelT prst="convex"/>
        </a:sp3d>
      </xdr:spPr>
      <xdr:txBody>
        <a:bodyPr vertOverflow="clip" horzOverflow="clip" rtlCol="1" anchor="t"/>
        <a:lstStyle/>
        <a:p>
          <a:pPr marL="0" marR="0" lvl="0" indent="0" algn="ct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ar-EG" sz="1100" b="0" i="0" u="none" strike="noStrike" kern="0" cap="none" spc="0" normalizeH="0" baseline="0" noProof="0" smtClean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uLnTx/>
              <a:uFillTx/>
              <a:latin typeface="Calibri" panose="020F0502020204030204"/>
              <a:cs typeface="Arial" panose="020B0604020202020204" pitchFamily="34" charset="0"/>
            </a:rPr>
            <a:t>التكلفة </a:t>
          </a:r>
        </a:p>
      </xdr:txBody>
    </xdr:sp>
    <xdr:clientData/>
  </xdr:twoCellAnchor>
  <xdr:twoCellAnchor>
    <xdr:from>
      <xdr:col>13</xdr:col>
      <xdr:colOff>647700</xdr:colOff>
      <xdr:row>16</xdr:row>
      <xdr:rowOff>133350</xdr:rowOff>
    </xdr:from>
    <xdr:to>
      <xdr:col>14</xdr:col>
      <xdr:colOff>657225</xdr:colOff>
      <xdr:row>18</xdr:row>
      <xdr:rowOff>28575</xdr:rowOff>
    </xdr:to>
    <xdr:sp macro="" textlink="">
      <xdr:nvSpPr>
        <xdr:cNvPr id="6" name="Rounded Rectangle 5"/>
        <xdr:cNvSpPr/>
      </xdr:nvSpPr>
      <xdr:spPr>
        <a:xfrm>
          <a:off x="11225888775" y="3114675"/>
          <a:ext cx="695325" cy="276225"/>
        </a:xfrm>
        <a:prstGeom prst="roundRect">
          <a:avLst/>
        </a:prstGeom>
        <a:solidFill>
          <a:srgbClr val="92D050"/>
        </a:solidFill>
        <a:ln w="12700" cap="flat" cmpd="sng" algn="ctr">
          <a:noFill/>
          <a:prstDash val="solid"/>
          <a:miter lim="800000"/>
        </a:ln>
        <a:effectLst/>
        <a:scene3d>
          <a:camera prst="orthographicFront"/>
          <a:lightRig rig="threePt" dir="t"/>
        </a:scene3d>
        <a:sp3d>
          <a:bevelT prst="convex"/>
        </a:sp3d>
      </xdr:spPr>
      <xdr:txBody>
        <a:bodyPr vertOverflow="clip" horzOverflow="clip" rtlCol="1" anchor="t"/>
        <a:lstStyle/>
        <a:p>
          <a:pPr marL="0" marR="0" lvl="0" indent="0" algn="ct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ar-EG" sz="1100" b="0" i="0" u="none" strike="noStrike" kern="0" cap="none" spc="0" normalizeH="0" baseline="0" noProof="0" smtClean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uLnTx/>
              <a:uFillTx/>
              <a:latin typeface="Calibri" panose="020F0502020204030204"/>
              <a:cs typeface="Arial" panose="020B0604020202020204" pitchFamily="34" charset="0"/>
            </a:rPr>
            <a:t>التكلفة </a:t>
          </a:r>
        </a:p>
      </xdr:txBody>
    </xdr:sp>
    <xdr:clientData/>
  </xdr:twoCellAnchor>
  <xdr:twoCellAnchor>
    <xdr:from>
      <xdr:col>11</xdr:col>
      <xdr:colOff>457200</xdr:colOff>
      <xdr:row>12</xdr:row>
      <xdr:rowOff>142875</xdr:rowOff>
    </xdr:from>
    <xdr:to>
      <xdr:col>12</xdr:col>
      <xdr:colOff>666750</xdr:colOff>
      <xdr:row>14</xdr:row>
      <xdr:rowOff>38100</xdr:rowOff>
    </xdr:to>
    <xdr:sp macro="" textlink="">
      <xdr:nvSpPr>
        <xdr:cNvPr id="7" name="Rounded Rectangle 6"/>
        <xdr:cNvSpPr/>
      </xdr:nvSpPr>
      <xdr:spPr>
        <a:xfrm>
          <a:off x="11227250850" y="2362200"/>
          <a:ext cx="895350" cy="276225"/>
        </a:xfrm>
        <a:prstGeom prst="roundRect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  <a:scene3d>
          <a:camera prst="orthographicFront"/>
          <a:lightRig rig="threePt" dir="t"/>
        </a:scene3d>
        <a:sp3d>
          <a:bevelT prst="convex"/>
        </a:sp3d>
      </xdr:spPr>
      <xdr:txBody>
        <a:bodyPr vertOverflow="clip" horzOverflow="clip" rtlCol="1" anchor="t"/>
        <a:lstStyle/>
        <a:p>
          <a:pPr marL="0" marR="0" lvl="0" indent="0" algn="ct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ar-EG" sz="1100" b="0" i="0" u="none" strike="noStrike" kern="0" cap="none" spc="0" normalizeH="0" baseline="0" noProof="0" smtClean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uLnTx/>
              <a:uFillTx/>
              <a:latin typeface="Calibri" panose="020F0502020204030204"/>
              <a:cs typeface="Arial" panose="020B0604020202020204" pitchFamily="34" charset="0"/>
            </a:rPr>
            <a:t>سعر الحديد</a:t>
          </a:r>
        </a:p>
      </xdr:txBody>
    </xdr:sp>
    <xdr:clientData/>
  </xdr:twoCellAnchor>
  <xdr:twoCellAnchor>
    <xdr:from>
      <xdr:col>11</xdr:col>
      <xdr:colOff>466725</xdr:colOff>
      <xdr:row>18</xdr:row>
      <xdr:rowOff>133350</xdr:rowOff>
    </xdr:from>
    <xdr:to>
      <xdr:col>12</xdr:col>
      <xdr:colOff>676275</xdr:colOff>
      <xdr:row>20</xdr:row>
      <xdr:rowOff>28575</xdr:rowOff>
    </xdr:to>
    <xdr:sp macro="" textlink="">
      <xdr:nvSpPr>
        <xdr:cNvPr id="8" name="Rounded Rectangle 7"/>
        <xdr:cNvSpPr/>
      </xdr:nvSpPr>
      <xdr:spPr>
        <a:xfrm>
          <a:off x="11227241325" y="3495675"/>
          <a:ext cx="895350" cy="276225"/>
        </a:xfrm>
        <a:prstGeom prst="roundRect">
          <a:avLst/>
        </a:prstGeom>
        <a:solidFill>
          <a:srgbClr val="92D050"/>
        </a:solidFill>
        <a:ln w="12700" cap="flat" cmpd="sng" algn="ctr">
          <a:noFill/>
          <a:prstDash val="solid"/>
          <a:miter lim="800000"/>
        </a:ln>
        <a:effectLst/>
        <a:scene3d>
          <a:camera prst="orthographicFront"/>
          <a:lightRig rig="threePt" dir="t"/>
        </a:scene3d>
        <a:sp3d>
          <a:bevelT prst="convex"/>
        </a:sp3d>
      </xdr:spPr>
      <xdr:txBody>
        <a:bodyPr vertOverflow="clip" horzOverflow="clip" rtlCol="1" anchor="t"/>
        <a:lstStyle/>
        <a:p>
          <a:pPr marL="0" marR="0" lvl="0" indent="0" algn="ct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ar-EG" sz="1100" b="0" i="0" u="none" strike="noStrike" kern="0" cap="none" spc="0" normalizeH="0" baseline="0" noProof="0" smtClean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uLnTx/>
              <a:uFillTx/>
              <a:latin typeface="Calibri" panose="020F0502020204030204"/>
              <a:cs typeface="Arial" panose="020B0604020202020204" pitchFamily="34" charset="0"/>
            </a:rPr>
            <a:t>سعر</a:t>
          </a:r>
          <a:r>
            <a:rPr kumimoji="0" lang="ar-EG" sz="1100" b="0" i="0" u="none" strike="noStrike" kern="0" cap="none" spc="0" normalizeH="0" baseline="0" noProof="0" smtClean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cs typeface="Arial" panose="020B0604020202020204" pitchFamily="34" charset="0"/>
            </a:rPr>
            <a:t> الرملة</a:t>
          </a:r>
        </a:p>
      </xdr:txBody>
    </xdr:sp>
    <xdr:clientData/>
  </xdr:twoCellAnchor>
  <xdr:twoCellAnchor>
    <xdr:from>
      <xdr:col>13</xdr:col>
      <xdr:colOff>657225</xdr:colOff>
      <xdr:row>18</xdr:row>
      <xdr:rowOff>133350</xdr:rowOff>
    </xdr:from>
    <xdr:to>
      <xdr:col>14</xdr:col>
      <xdr:colOff>666750</xdr:colOff>
      <xdr:row>20</xdr:row>
      <xdr:rowOff>28575</xdr:rowOff>
    </xdr:to>
    <xdr:sp macro="" textlink="">
      <xdr:nvSpPr>
        <xdr:cNvPr id="9" name="Rounded Rectangle 8"/>
        <xdr:cNvSpPr/>
      </xdr:nvSpPr>
      <xdr:spPr>
        <a:xfrm>
          <a:off x="11225879250" y="3495675"/>
          <a:ext cx="695325" cy="276225"/>
        </a:xfrm>
        <a:prstGeom prst="roundRect">
          <a:avLst/>
        </a:prstGeom>
        <a:solidFill>
          <a:srgbClr val="92D050"/>
        </a:solidFill>
        <a:ln w="12700" cap="flat" cmpd="sng" algn="ctr">
          <a:noFill/>
          <a:prstDash val="solid"/>
          <a:miter lim="800000"/>
        </a:ln>
        <a:effectLst/>
        <a:scene3d>
          <a:camera prst="orthographicFront"/>
          <a:lightRig rig="threePt" dir="t"/>
        </a:scene3d>
        <a:sp3d>
          <a:bevelT prst="convex"/>
        </a:sp3d>
      </xdr:spPr>
      <xdr:txBody>
        <a:bodyPr vertOverflow="clip" horzOverflow="clip" rtlCol="1" anchor="t"/>
        <a:lstStyle/>
        <a:p>
          <a:pPr marL="0" marR="0" lvl="0" indent="0" algn="ct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ar-EG" sz="1100" b="0" i="0" u="none" strike="noStrike" kern="0" cap="none" spc="0" normalizeH="0" baseline="0" noProof="0" smtClean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uLnTx/>
              <a:uFillTx/>
              <a:latin typeface="Calibri" panose="020F0502020204030204"/>
              <a:cs typeface="Arial" panose="020B0604020202020204" pitchFamily="34" charset="0"/>
            </a:rPr>
            <a:t>التكلفة </a:t>
          </a:r>
        </a:p>
      </xdr:txBody>
    </xdr:sp>
    <xdr:clientData/>
  </xdr:twoCellAnchor>
  <xdr:twoCellAnchor>
    <xdr:from>
      <xdr:col>3</xdr:col>
      <xdr:colOff>638175</xdr:colOff>
      <xdr:row>0</xdr:row>
      <xdr:rowOff>38100</xdr:rowOff>
    </xdr:from>
    <xdr:to>
      <xdr:col>12</xdr:col>
      <xdr:colOff>647700</xdr:colOff>
      <xdr:row>5</xdr:row>
      <xdr:rowOff>142875</xdr:rowOff>
    </xdr:to>
    <xdr:sp macro="[0]!DownRibbon19_Click" textlink="">
      <xdr:nvSpPr>
        <xdr:cNvPr id="10" name="Down Ribbon 9"/>
        <xdr:cNvSpPr/>
      </xdr:nvSpPr>
      <xdr:spPr>
        <a:xfrm>
          <a:off x="11227269900" y="38100"/>
          <a:ext cx="6181725" cy="1009650"/>
        </a:xfrm>
        <a:prstGeom prst="ribbon">
          <a:avLst/>
        </a:prstGeom>
        <a:ln>
          <a:solidFill>
            <a:srgbClr val="00B050"/>
          </a:solidFill>
        </a:ln>
      </xdr:spPr>
      <xdr:style>
        <a:lnRef idx="0">
          <a:schemeClr val="dk1"/>
        </a:lnRef>
        <a:fillRef idx="3">
          <a:schemeClr val="dk1"/>
        </a:fillRef>
        <a:effectRef idx="3">
          <a:schemeClr val="dk1"/>
        </a:effectRef>
        <a:fontRef idx="minor">
          <a:schemeClr val="lt1"/>
        </a:fontRef>
      </xdr:style>
      <xdr:txBody>
        <a:bodyPr vertOverflow="clip" horzOverflow="clip" rtlCol="1" anchor="ctr"/>
        <a:lstStyle/>
        <a:p>
          <a:pPr marL="0" marR="0" lvl="0" indent="0" algn="ct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ar-EG" sz="1800" b="0" i="1" u="none" strike="noStrike" kern="0" cap="none" spc="0" normalizeH="0" baseline="0" noProof="0" smtClean="0">
              <a:ln>
                <a:noFill/>
              </a:ln>
              <a:solidFill>
                <a:srgbClr val="FFC000"/>
              </a:solidFill>
              <a:effectLst/>
              <a:uLnTx/>
              <a:uFillTx/>
              <a:latin typeface="Andalus" panose="02020603050405020304" pitchFamily="18" charset="-78"/>
              <a:ea typeface="+mn-ea"/>
              <a:cs typeface="Andalus" panose="02020603050405020304" pitchFamily="18" charset="-78"/>
            </a:rPr>
            <a:t>حصرالبلاطات المفرغة </a:t>
          </a:r>
        </a:p>
        <a:p>
          <a:pPr marL="0" marR="0" lvl="0" indent="0" algn="ct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800" b="0" i="1" u="none" strike="noStrike" kern="0" cap="none" spc="0" normalizeH="0" baseline="0" noProof="0" smtClean="0">
              <a:ln>
                <a:noFill/>
              </a:ln>
              <a:solidFill>
                <a:srgbClr val="FFC000"/>
              </a:solidFill>
              <a:effectLst/>
              <a:uLnTx/>
              <a:uFillTx/>
              <a:latin typeface="Andalus" panose="02020603050405020304" pitchFamily="18" charset="-78"/>
              <a:ea typeface="+mn-ea"/>
              <a:cs typeface="Andalus" panose="02020603050405020304" pitchFamily="18" charset="-78"/>
            </a:rPr>
            <a:t>Hollow Block Slabs</a:t>
          </a:r>
          <a:endParaRPr kumimoji="0" lang="ar-EG" sz="1800" b="0" i="1" u="none" strike="noStrike" kern="0" cap="none" spc="0" normalizeH="0" baseline="0" noProof="0" smtClean="0">
            <a:ln>
              <a:noFill/>
            </a:ln>
            <a:solidFill>
              <a:srgbClr val="FFC000"/>
            </a:solidFill>
            <a:effectLst/>
            <a:uLnTx/>
            <a:uFillTx/>
            <a:latin typeface="Andalus" panose="02020603050405020304" pitchFamily="18" charset="-78"/>
            <a:ea typeface="+mn-ea"/>
            <a:cs typeface="Andalus" panose="02020603050405020304" pitchFamily="18" charset="-78"/>
          </a:endParaRPr>
        </a:p>
      </xdr:txBody>
    </xdr:sp>
    <xdr:clientData/>
  </xdr:twoCellAnchor>
  <xdr:twoCellAnchor>
    <xdr:from>
      <xdr:col>16</xdr:col>
      <xdr:colOff>95250</xdr:colOff>
      <xdr:row>11</xdr:row>
      <xdr:rowOff>161924</xdr:rowOff>
    </xdr:from>
    <xdr:to>
      <xdr:col>17</xdr:col>
      <xdr:colOff>628650</xdr:colOff>
      <xdr:row>19</xdr:row>
      <xdr:rowOff>152400</xdr:rowOff>
    </xdr:to>
    <xdr:sp macro="" textlink="">
      <xdr:nvSpPr>
        <xdr:cNvPr id="11" name="Rounded Rectangle 10"/>
        <xdr:cNvSpPr/>
      </xdr:nvSpPr>
      <xdr:spPr>
        <a:xfrm>
          <a:off x="11223859950" y="2190749"/>
          <a:ext cx="1219200" cy="1514476"/>
        </a:xfrm>
        <a:prstGeom prst="roundRect">
          <a:avLst/>
        </a:prstGeom>
        <a:solidFill>
          <a:schemeClr val="bg1"/>
        </a:solidFill>
        <a:ln w="12700" cap="flat" cmpd="sng" algn="ctr">
          <a:noFill/>
          <a:prstDash val="solid"/>
          <a:miter lim="800000"/>
        </a:ln>
        <a:effectLst>
          <a:glow rad="101600">
            <a:schemeClr val="accent5">
              <a:satMod val="175000"/>
              <a:alpha val="40000"/>
            </a:schemeClr>
          </a:glow>
          <a:softEdge rad="317500"/>
        </a:effectLst>
        <a:scene3d>
          <a:camera prst="orthographicFront">
            <a:rot lat="0" lon="0" rev="0"/>
          </a:camera>
          <a:lightRig rig="contrasting" dir="t">
            <a:rot lat="0" lon="0" rev="7800000"/>
          </a:lightRig>
        </a:scene3d>
        <a:sp3d>
          <a:bevelT w="139700" h="139700"/>
        </a:sp3d>
      </xdr:spPr>
      <xdr:txBody>
        <a:bodyPr vertOverflow="clip" horzOverflow="clip" rtlCol="1" anchor="t"/>
        <a:lstStyle/>
        <a:p>
          <a:pPr marL="0" marR="0" lvl="0" indent="0" algn="ct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ar-EG" sz="1400" b="0" i="0" u="none" strike="noStrike" kern="0" cap="none" spc="0" normalizeH="0" baseline="0" noProof="0" smtClean="0">
              <a:ln w="0"/>
              <a:solidFill>
                <a:srgbClr val="FF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uLnTx/>
              <a:uFillTx/>
              <a:latin typeface="+mn-lt"/>
              <a:cs typeface="+mn-cs"/>
            </a:rPr>
            <a:t> ادخل الكميات داخل </a:t>
          </a:r>
          <a:r>
            <a:rPr kumimoji="0" lang="en-US" sz="1400" b="0" i="0" u="none" strike="noStrike" kern="0" cap="none" spc="0" normalizeH="0" baseline="0" noProof="0" smtClean="0">
              <a:ln w="0"/>
              <a:solidFill>
                <a:srgbClr val="FF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uLnTx/>
              <a:uFillTx/>
              <a:latin typeface="+mn-lt"/>
              <a:cs typeface="+mn-cs"/>
            </a:rPr>
            <a:t> </a:t>
          </a:r>
          <a:r>
            <a:rPr kumimoji="0" lang="ar-EG" sz="1400" b="0" i="0" u="none" strike="noStrike" kern="0" cap="none" spc="0" normalizeH="0" baseline="0" noProof="0" smtClean="0">
              <a:ln w="0"/>
              <a:solidFill>
                <a:srgbClr val="FF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uLnTx/>
              <a:uFillTx/>
              <a:latin typeface="+mn-lt"/>
              <a:cs typeface="+mn-cs"/>
            </a:rPr>
            <a:t>المربعات باللون الابيض فقط </a:t>
          </a:r>
        </a:p>
        <a:p>
          <a:pPr marL="0" marR="0" lvl="0" indent="0" algn="ct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ar-EG" sz="1400" b="0" i="0" u="none" strike="noStrike" kern="0" cap="none" spc="0" normalizeH="0" baseline="0">
              <a:ln w="0"/>
              <a:solidFill>
                <a:srgbClr val="FF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uLnTx/>
              <a:uFillTx/>
              <a:latin typeface="+mn-lt"/>
              <a:ea typeface="+mn-ea"/>
              <a:cs typeface="+mn-cs"/>
            </a:rPr>
            <a:t>محتوي الاسمنت بالخلطة</a:t>
          </a:r>
        </a:p>
        <a:p>
          <a:pPr marL="0" marR="0" lvl="0" indent="0" algn="ct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ar-EG" sz="1400" b="0" i="0" u="none" strike="noStrike" kern="0" cap="none" spc="0" normalizeH="0" baseline="0" noProof="0" smtClean="0">
            <a:ln w="0"/>
            <a:solidFill>
              <a:srgbClr val="FF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uLnTx/>
            <a:uFillTx/>
            <a:latin typeface="+mn-lt"/>
            <a:cs typeface="+mn-cs"/>
          </a:endParaRPr>
        </a:p>
      </xdr:txBody>
    </xdr:sp>
    <xdr:clientData/>
  </xdr:twoCellAnchor>
  <xdr:twoCellAnchor editAs="oneCell">
    <xdr:from>
      <xdr:col>16</xdr:col>
      <xdr:colOff>219075</xdr:colOff>
      <xdr:row>3</xdr:row>
      <xdr:rowOff>171450</xdr:rowOff>
    </xdr:from>
    <xdr:to>
      <xdr:col>17</xdr:col>
      <xdr:colOff>495300</xdr:colOff>
      <xdr:row>10</xdr:row>
      <xdr:rowOff>19050</xdr:rowOff>
    </xdr:to>
    <xdr:pic>
      <xdr:nvPicPr>
        <xdr:cNvPr id="12" name="Picture 1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23993300" y="714375"/>
          <a:ext cx="962025" cy="1133475"/>
        </a:xfrm>
        <a:prstGeom prst="roundRect">
          <a:avLst>
            <a:gd name="adj" fmla="val 16667"/>
          </a:avLst>
        </a:prstGeom>
        <a:ln>
          <a:noFill/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</xdr:spPr>
    </xdr:pic>
    <xdr:clientData/>
  </xdr:twoCellAnchor>
  <xdr:twoCellAnchor>
    <xdr:from>
      <xdr:col>0</xdr:col>
      <xdr:colOff>676275</xdr:colOff>
      <xdr:row>0</xdr:row>
      <xdr:rowOff>152400</xdr:rowOff>
    </xdr:from>
    <xdr:to>
      <xdr:col>3</xdr:col>
      <xdr:colOff>28574</xdr:colOff>
      <xdr:row>5</xdr:row>
      <xdr:rowOff>57150</xdr:rowOff>
    </xdr:to>
    <xdr:sp macro="[1]!DownRibbon19_Click" textlink="">
      <xdr:nvSpPr>
        <xdr:cNvPr id="13" name="Notched Right Arrow 12">
          <a:hlinkClick xmlns:r="http://schemas.openxmlformats.org/officeDocument/2006/relationships" r:id="rId2"/>
        </xdr:cNvPr>
        <xdr:cNvSpPr/>
      </xdr:nvSpPr>
      <xdr:spPr>
        <a:xfrm>
          <a:off x="11234061226" y="152400"/>
          <a:ext cx="1409699" cy="809625"/>
        </a:xfrm>
        <a:prstGeom prst="notchedRightArrow">
          <a:avLst/>
        </a:prstGeom>
        <a:ln/>
        <a:scene3d>
          <a:camera prst="orthographicFront"/>
          <a:lightRig rig="threePt" dir="t"/>
        </a:scene3d>
        <a:sp3d>
          <a:bevelT w="139700" prst="cross"/>
        </a:sp3d>
      </xdr:spPr>
      <xdr:style>
        <a:lnRef idx="1">
          <a:schemeClr val="accent6"/>
        </a:lnRef>
        <a:fillRef idx="3">
          <a:schemeClr val="accent6"/>
        </a:fillRef>
        <a:effectRef idx="2">
          <a:schemeClr val="accent6"/>
        </a:effectRef>
        <a:fontRef idx="minor">
          <a:schemeClr val="lt1"/>
        </a:fontRef>
      </xdr:style>
      <xdr:txBody>
        <a:bodyPr vertOverflow="clip" horzOverflow="clip" rtlCol="1" anchor="ctr"/>
        <a:lstStyle/>
        <a:p>
          <a:pPr marL="0" marR="0" lvl="0" indent="0" algn="ct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ar-SA" sz="1800" b="0" i="1" u="none" strike="noStrike" kern="0" cap="none" spc="0" normalizeH="0" baseline="0">
              <a:ln>
                <a:noFill/>
              </a:ln>
              <a:solidFill>
                <a:srgbClr val="FFC000"/>
              </a:solidFill>
              <a:effectLst/>
              <a:uLnTx/>
              <a:uFillTx/>
              <a:latin typeface="Andalus" panose="02020603050405020304" pitchFamily="18" charset="-78"/>
              <a:ea typeface="+mn-ea"/>
              <a:cs typeface="Andalus" panose="02020603050405020304" pitchFamily="18" charset="-78"/>
            </a:rPr>
            <a:t>عودة </a:t>
          </a:r>
          <a:endParaRPr kumimoji="0" lang="ar-EG" sz="1800" b="0" i="1" u="none" strike="noStrike" kern="0" cap="none" spc="0" normalizeH="0" baseline="0">
            <a:ln>
              <a:noFill/>
            </a:ln>
            <a:solidFill>
              <a:srgbClr val="FFC000"/>
            </a:solidFill>
            <a:effectLst/>
            <a:uLnTx/>
            <a:uFillTx/>
            <a:latin typeface="Andalus" panose="02020603050405020304" pitchFamily="18" charset="-78"/>
            <a:ea typeface="+mn-ea"/>
            <a:cs typeface="Andalus" panose="02020603050405020304" pitchFamily="18" charset="-78"/>
          </a:endParaRPr>
        </a:p>
      </xdr:txBody>
    </xdr:sp>
    <xdr:clientData/>
  </xdr:twoCellAnchor>
  <xdr:twoCellAnchor>
    <xdr:from>
      <xdr:col>13</xdr:col>
      <xdr:colOff>581025</xdr:colOff>
      <xdr:row>7</xdr:row>
      <xdr:rowOff>142875</xdr:rowOff>
    </xdr:from>
    <xdr:to>
      <xdr:col>15</xdr:col>
      <xdr:colOff>571500</xdr:colOff>
      <xdr:row>9</xdr:row>
      <xdr:rowOff>161925</xdr:rowOff>
    </xdr:to>
    <xdr:sp macro="" textlink="">
      <xdr:nvSpPr>
        <xdr:cNvPr id="15" name="Rounded Rectangle 14">
          <a:hlinkClick xmlns:r="http://schemas.openxmlformats.org/officeDocument/2006/relationships" r:id="rId3"/>
        </xdr:cNvPr>
        <xdr:cNvSpPr/>
      </xdr:nvSpPr>
      <xdr:spPr>
        <a:xfrm>
          <a:off x="11225288700" y="1428750"/>
          <a:ext cx="1362075" cy="400050"/>
        </a:xfrm>
        <a:prstGeom prst="roundRect">
          <a:avLst/>
        </a:prstGeom>
        <a:ln>
          <a:solidFill>
            <a:srgbClr val="00B050"/>
          </a:solidFill>
        </a:ln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1" anchor="t"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r" rtl="1"/>
          <a:r>
            <a:rPr lang="ar-EG" sz="1800" b="1" i="0" u="none" strike="noStrike" cap="none" spc="0">
              <a:ln/>
              <a:solidFill>
                <a:schemeClr val="bg1"/>
              </a:solidFill>
              <a:effectLst/>
              <a:latin typeface="Arabic Typesetting" panose="03020402040406030203" pitchFamily="66" charset="-78"/>
              <a:ea typeface="+mn-ea"/>
              <a:cs typeface="Arabic Typesetting" panose="03020402040406030203" pitchFamily="66" charset="-78"/>
            </a:rPr>
            <a:t>اضغط</a:t>
          </a:r>
          <a:r>
            <a:rPr lang="ar-EG" sz="1800" b="1" i="0" u="none" strike="noStrike" cap="none" spc="0" baseline="0">
              <a:ln/>
              <a:solidFill>
                <a:schemeClr val="bg1"/>
              </a:solidFill>
              <a:effectLst/>
              <a:latin typeface="Arabic Typesetting" panose="03020402040406030203" pitchFamily="66" charset="-78"/>
              <a:ea typeface="+mn-ea"/>
              <a:cs typeface="Arabic Typesetting" panose="03020402040406030203" pitchFamily="66" charset="-78"/>
            </a:rPr>
            <a:t> هنا لرؤية الصور</a:t>
          </a:r>
          <a:endParaRPr lang="ar-EG" sz="1800" b="1" u="none" cap="none" spc="0">
            <a:ln/>
            <a:solidFill>
              <a:schemeClr val="bg1"/>
            </a:solidFill>
            <a:effectLst/>
            <a:latin typeface="Arabic Typesetting" panose="03020402040406030203" pitchFamily="66" charset="-78"/>
            <a:cs typeface="Arabic Typesetting" panose="03020402040406030203" pitchFamily="66" charset="-78"/>
          </a:endParaRP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476250</xdr:colOff>
      <xdr:row>14</xdr:row>
      <xdr:rowOff>161925</xdr:rowOff>
    </xdr:from>
    <xdr:to>
      <xdr:col>13</xdr:col>
      <xdr:colOff>0</xdr:colOff>
      <xdr:row>16</xdr:row>
      <xdr:rowOff>66675</xdr:rowOff>
    </xdr:to>
    <xdr:sp macro="" textlink="">
      <xdr:nvSpPr>
        <xdr:cNvPr id="2" name="Rounded Rectangle 1"/>
        <xdr:cNvSpPr/>
      </xdr:nvSpPr>
      <xdr:spPr>
        <a:xfrm>
          <a:off x="11227231800" y="2762250"/>
          <a:ext cx="895350" cy="285750"/>
        </a:xfrm>
        <a:prstGeom prst="roundRect">
          <a:avLst/>
        </a:prstGeom>
        <a:solidFill>
          <a:srgbClr val="92D050"/>
        </a:solidFill>
        <a:ln w="12700" cap="flat" cmpd="sng" algn="ctr">
          <a:noFill/>
          <a:prstDash val="solid"/>
          <a:miter lim="800000"/>
        </a:ln>
        <a:effectLst/>
        <a:scene3d>
          <a:camera prst="orthographicFront"/>
          <a:lightRig rig="threePt" dir="t"/>
        </a:scene3d>
        <a:sp3d>
          <a:bevelT prst="convex"/>
        </a:sp3d>
      </xdr:spPr>
      <xdr:txBody>
        <a:bodyPr vertOverflow="clip" horzOverflow="clip" rtlCol="1" anchor="t"/>
        <a:lstStyle/>
        <a:p>
          <a:pPr marL="0" marR="0" lvl="0" indent="0" algn="ct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ar-EG" sz="1100" b="0" i="0" u="none" strike="noStrike" kern="0" cap="none" spc="0" normalizeH="0" baseline="0" noProof="0" smtClean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uLnTx/>
              <a:uFillTx/>
              <a:latin typeface="Calibri" panose="020F0502020204030204"/>
              <a:cs typeface="Arial" panose="020B0604020202020204" pitchFamily="34" charset="0"/>
            </a:rPr>
            <a:t>سعر الاسمنت</a:t>
          </a:r>
        </a:p>
      </xdr:txBody>
    </xdr:sp>
    <xdr:clientData/>
  </xdr:twoCellAnchor>
  <xdr:twoCellAnchor>
    <xdr:from>
      <xdr:col>11</xdr:col>
      <xdr:colOff>457200</xdr:colOff>
      <xdr:row>16</xdr:row>
      <xdr:rowOff>161925</xdr:rowOff>
    </xdr:from>
    <xdr:to>
      <xdr:col>12</xdr:col>
      <xdr:colOff>666750</xdr:colOff>
      <xdr:row>18</xdr:row>
      <xdr:rowOff>57150</xdr:rowOff>
    </xdr:to>
    <xdr:sp macro="" textlink="">
      <xdr:nvSpPr>
        <xdr:cNvPr id="3" name="Rounded Rectangle 2"/>
        <xdr:cNvSpPr/>
      </xdr:nvSpPr>
      <xdr:spPr>
        <a:xfrm>
          <a:off x="11227250850" y="3143250"/>
          <a:ext cx="895350" cy="276225"/>
        </a:xfrm>
        <a:prstGeom prst="roundRect">
          <a:avLst/>
        </a:prstGeom>
        <a:solidFill>
          <a:srgbClr val="92D050"/>
        </a:solidFill>
        <a:ln w="12700" cap="flat" cmpd="sng" algn="ctr">
          <a:noFill/>
          <a:prstDash val="solid"/>
          <a:miter lim="800000"/>
        </a:ln>
        <a:effectLst/>
        <a:scene3d>
          <a:camera prst="orthographicFront"/>
          <a:lightRig rig="threePt" dir="t"/>
        </a:scene3d>
        <a:sp3d>
          <a:bevelT prst="convex"/>
        </a:sp3d>
      </xdr:spPr>
      <xdr:txBody>
        <a:bodyPr vertOverflow="clip" horzOverflow="clip" rtlCol="1" anchor="t"/>
        <a:lstStyle/>
        <a:p>
          <a:pPr marL="0" marR="0" lvl="0" indent="0" algn="ct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ar-EG" sz="1100" b="0" i="0" u="none" strike="noStrike" kern="0" cap="none" spc="0" normalizeH="0" baseline="0" noProof="0" smtClean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uLnTx/>
              <a:uFillTx/>
              <a:latin typeface="Calibri" panose="020F0502020204030204"/>
              <a:cs typeface="Arial" panose="020B0604020202020204" pitchFamily="34" charset="0"/>
            </a:rPr>
            <a:t>سعر الزلط</a:t>
          </a:r>
        </a:p>
      </xdr:txBody>
    </xdr:sp>
    <xdr:clientData/>
  </xdr:twoCellAnchor>
  <xdr:twoCellAnchor>
    <xdr:from>
      <xdr:col>13</xdr:col>
      <xdr:colOff>666750</xdr:colOff>
      <xdr:row>12</xdr:row>
      <xdr:rowOff>142875</xdr:rowOff>
    </xdr:from>
    <xdr:to>
      <xdr:col>14</xdr:col>
      <xdr:colOff>666751</xdr:colOff>
      <xdr:row>14</xdr:row>
      <xdr:rowOff>38100</xdr:rowOff>
    </xdr:to>
    <xdr:sp macro="" textlink="">
      <xdr:nvSpPr>
        <xdr:cNvPr id="4" name="Rounded Rectangle 3"/>
        <xdr:cNvSpPr/>
      </xdr:nvSpPr>
      <xdr:spPr>
        <a:xfrm>
          <a:off x="11225879249" y="2362200"/>
          <a:ext cx="685801" cy="276225"/>
        </a:xfrm>
        <a:prstGeom prst="roundRect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  <a:scene3d>
          <a:camera prst="orthographicFront"/>
          <a:lightRig rig="threePt" dir="t"/>
        </a:scene3d>
        <a:sp3d>
          <a:bevelT prst="convex"/>
        </a:sp3d>
      </xdr:spPr>
      <xdr:txBody>
        <a:bodyPr vertOverflow="clip" horzOverflow="clip" rtlCol="1" anchor="t"/>
        <a:lstStyle/>
        <a:p>
          <a:pPr marL="0" marR="0" lvl="0" indent="0" algn="ct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ar-EG" sz="1100" b="0" i="0" u="none" strike="noStrike" kern="0" cap="none" spc="0" normalizeH="0" baseline="0" noProof="0" smtClean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uLnTx/>
              <a:uFillTx/>
              <a:latin typeface="Calibri" panose="020F0502020204030204"/>
              <a:cs typeface="Arial" panose="020B0604020202020204" pitchFamily="34" charset="0"/>
            </a:rPr>
            <a:t>التكلفة </a:t>
          </a:r>
        </a:p>
      </xdr:txBody>
    </xdr:sp>
    <xdr:clientData/>
  </xdr:twoCellAnchor>
  <xdr:twoCellAnchor>
    <xdr:from>
      <xdr:col>13</xdr:col>
      <xdr:colOff>676275</xdr:colOff>
      <xdr:row>14</xdr:row>
      <xdr:rowOff>142875</xdr:rowOff>
    </xdr:from>
    <xdr:to>
      <xdr:col>14</xdr:col>
      <xdr:colOff>657225</xdr:colOff>
      <xdr:row>16</xdr:row>
      <xdr:rowOff>47625</xdr:rowOff>
    </xdr:to>
    <xdr:sp macro="" textlink="">
      <xdr:nvSpPr>
        <xdr:cNvPr id="5" name="Rounded Rectangle 4"/>
        <xdr:cNvSpPr/>
      </xdr:nvSpPr>
      <xdr:spPr>
        <a:xfrm>
          <a:off x="11225888775" y="2743200"/>
          <a:ext cx="666750" cy="285750"/>
        </a:xfrm>
        <a:prstGeom prst="roundRect">
          <a:avLst/>
        </a:prstGeom>
        <a:solidFill>
          <a:srgbClr val="92D050"/>
        </a:solidFill>
        <a:ln w="12700" cap="flat" cmpd="sng" algn="ctr">
          <a:noFill/>
          <a:prstDash val="solid"/>
          <a:miter lim="800000"/>
        </a:ln>
        <a:effectLst/>
        <a:scene3d>
          <a:camera prst="orthographicFront"/>
          <a:lightRig rig="threePt" dir="t"/>
        </a:scene3d>
        <a:sp3d>
          <a:bevelT prst="convex"/>
        </a:sp3d>
      </xdr:spPr>
      <xdr:txBody>
        <a:bodyPr vertOverflow="clip" horzOverflow="clip" rtlCol="1" anchor="t"/>
        <a:lstStyle/>
        <a:p>
          <a:pPr marL="0" marR="0" lvl="0" indent="0" algn="ct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ar-EG" sz="1100" b="0" i="0" u="none" strike="noStrike" kern="0" cap="none" spc="0" normalizeH="0" baseline="0" noProof="0" smtClean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uLnTx/>
              <a:uFillTx/>
              <a:latin typeface="Calibri" panose="020F0502020204030204"/>
              <a:cs typeface="Arial" panose="020B0604020202020204" pitchFamily="34" charset="0"/>
            </a:rPr>
            <a:t>التكلفة </a:t>
          </a:r>
        </a:p>
      </xdr:txBody>
    </xdr:sp>
    <xdr:clientData/>
  </xdr:twoCellAnchor>
  <xdr:twoCellAnchor>
    <xdr:from>
      <xdr:col>13</xdr:col>
      <xdr:colOff>647700</xdr:colOff>
      <xdr:row>16</xdr:row>
      <xdr:rowOff>133350</xdr:rowOff>
    </xdr:from>
    <xdr:to>
      <xdr:col>14</xdr:col>
      <xdr:colOff>657225</xdr:colOff>
      <xdr:row>18</xdr:row>
      <xdr:rowOff>28575</xdr:rowOff>
    </xdr:to>
    <xdr:sp macro="" textlink="">
      <xdr:nvSpPr>
        <xdr:cNvPr id="6" name="Rounded Rectangle 5"/>
        <xdr:cNvSpPr/>
      </xdr:nvSpPr>
      <xdr:spPr>
        <a:xfrm>
          <a:off x="11225888775" y="3114675"/>
          <a:ext cx="695325" cy="276225"/>
        </a:xfrm>
        <a:prstGeom prst="roundRect">
          <a:avLst/>
        </a:prstGeom>
        <a:solidFill>
          <a:srgbClr val="92D050"/>
        </a:solidFill>
        <a:ln w="12700" cap="flat" cmpd="sng" algn="ctr">
          <a:noFill/>
          <a:prstDash val="solid"/>
          <a:miter lim="800000"/>
        </a:ln>
        <a:effectLst/>
        <a:scene3d>
          <a:camera prst="orthographicFront"/>
          <a:lightRig rig="threePt" dir="t"/>
        </a:scene3d>
        <a:sp3d>
          <a:bevelT prst="convex"/>
        </a:sp3d>
      </xdr:spPr>
      <xdr:txBody>
        <a:bodyPr vertOverflow="clip" horzOverflow="clip" rtlCol="1" anchor="t"/>
        <a:lstStyle/>
        <a:p>
          <a:pPr marL="0" marR="0" lvl="0" indent="0" algn="ct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ar-EG" sz="1100" b="0" i="0" u="none" strike="noStrike" kern="0" cap="none" spc="0" normalizeH="0" baseline="0" noProof="0" smtClean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uLnTx/>
              <a:uFillTx/>
              <a:latin typeface="Calibri" panose="020F0502020204030204"/>
              <a:cs typeface="Arial" panose="020B0604020202020204" pitchFamily="34" charset="0"/>
            </a:rPr>
            <a:t>التكلفة </a:t>
          </a:r>
        </a:p>
      </xdr:txBody>
    </xdr:sp>
    <xdr:clientData/>
  </xdr:twoCellAnchor>
  <xdr:twoCellAnchor>
    <xdr:from>
      <xdr:col>11</xdr:col>
      <xdr:colOff>457200</xdr:colOff>
      <xdr:row>12</xdr:row>
      <xdr:rowOff>142875</xdr:rowOff>
    </xdr:from>
    <xdr:to>
      <xdr:col>12</xdr:col>
      <xdr:colOff>666750</xdr:colOff>
      <xdr:row>14</xdr:row>
      <xdr:rowOff>38100</xdr:rowOff>
    </xdr:to>
    <xdr:sp macro="" textlink="">
      <xdr:nvSpPr>
        <xdr:cNvPr id="7" name="Rounded Rectangle 6"/>
        <xdr:cNvSpPr/>
      </xdr:nvSpPr>
      <xdr:spPr>
        <a:xfrm>
          <a:off x="11227250850" y="2362200"/>
          <a:ext cx="895350" cy="276225"/>
        </a:xfrm>
        <a:prstGeom prst="roundRect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  <a:scene3d>
          <a:camera prst="orthographicFront"/>
          <a:lightRig rig="threePt" dir="t"/>
        </a:scene3d>
        <a:sp3d>
          <a:bevelT prst="convex"/>
        </a:sp3d>
      </xdr:spPr>
      <xdr:txBody>
        <a:bodyPr vertOverflow="clip" horzOverflow="clip" rtlCol="1" anchor="t"/>
        <a:lstStyle/>
        <a:p>
          <a:pPr marL="0" marR="0" lvl="0" indent="0" algn="ct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ar-EG" sz="1100" b="0" i="0" u="none" strike="noStrike" kern="0" cap="none" spc="0" normalizeH="0" baseline="0" noProof="0" smtClean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uLnTx/>
              <a:uFillTx/>
              <a:latin typeface="Calibri" panose="020F0502020204030204"/>
              <a:cs typeface="Arial" panose="020B0604020202020204" pitchFamily="34" charset="0"/>
            </a:rPr>
            <a:t>سعر الحديد</a:t>
          </a:r>
        </a:p>
      </xdr:txBody>
    </xdr:sp>
    <xdr:clientData/>
  </xdr:twoCellAnchor>
  <xdr:twoCellAnchor>
    <xdr:from>
      <xdr:col>11</xdr:col>
      <xdr:colOff>466725</xdr:colOff>
      <xdr:row>18</xdr:row>
      <xdr:rowOff>133350</xdr:rowOff>
    </xdr:from>
    <xdr:to>
      <xdr:col>12</xdr:col>
      <xdr:colOff>676275</xdr:colOff>
      <xdr:row>20</xdr:row>
      <xdr:rowOff>28575</xdr:rowOff>
    </xdr:to>
    <xdr:sp macro="" textlink="">
      <xdr:nvSpPr>
        <xdr:cNvPr id="8" name="Rounded Rectangle 7"/>
        <xdr:cNvSpPr/>
      </xdr:nvSpPr>
      <xdr:spPr>
        <a:xfrm>
          <a:off x="11227241325" y="3495675"/>
          <a:ext cx="895350" cy="276225"/>
        </a:xfrm>
        <a:prstGeom prst="roundRect">
          <a:avLst/>
        </a:prstGeom>
        <a:solidFill>
          <a:srgbClr val="92D050"/>
        </a:solidFill>
        <a:ln w="12700" cap="flat" cmpd="sng" algn="ctr">
          <a:noFill/>
          <a:prstDash val="solid"/>
          <a:miter lim="800000"/>
        </a:ln>
        <a:effectLst/>
        <a:scene3d>
          <a:camera prst="orthographicFront"/>
          <a:lightRig rig="threePt" dir="t"/>
        </a:scene3d>
        <a:sp3d>
          <a:bevelT prst="convex"/>
        </a:sp3d>
      </xdr:spPr>
      <xdr:txBody>
        <a:bodyPr vertOverflow="clip" horzOverflow="clip" rtlCol="1" anchor="t"/>
        <a:lstStyle/>
        <a:p>
          <a:pPr marL="0" marR="0" lvl="0" indent="0" algn="ct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ar-EG" sz="1100" b="0" i="0" u="none" strike="noStrike" kern="0" cap="none" spc="0" normalizeH="0" baseline="0" noProof="0" smtClean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uLnTx/>
              <a:uFillTx/>
              <a:latin typeface="Calibri" panose="020F0502020204030204"/>
              <a:cs typeface="Arial" panose="020B0604020202020204" pitchFamily="34" charset="0"/>
            </a:rPr>
            <a:t>سعر</a:t>
          </a:r>
          <a:r>
            <a:rPr kumimoji="0" lang="ar-EG" sz="1100" b="0" i="0" u="none" strike="noStrike" kern="0" cap="none" spc="0" normalizeH="0" baseline="0" noProof="0" smtClean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cs typeface="Arial" panose="020B0604020202020204" pitchFamily="34" charset="0"/>
            </a:rPr>
            <a:t> الرملة</a:t>
          </a:r>
        </a:p>
      </xdr:txBody>
    </xdr:sp>
    <xdr:clientData/>
  </xdr:twoCellAnchor>
  <xdr:twoCellAnchor>
    <xdr:from>
      <xdr:col>13</xdr:col>
      <xdr:colOff>657225</xdr:colOff>
      <xdr:row>18</xdr:row>
      <xdr:rowOff>133350</xdr:rowOff>
    </xdr:from>
    <xdr:to>
      <xdr:col>14</xdr:col>
      <xdr:colOff>666750</xdr:colOff>
      <xdr:row>20</xdr:row>
      <xdr:rowOff>28575</xdr:rowOff>
    </xdr:to>
    <xdr:sp macro="" textlink="">
      <xdr:nvSpPr>
        <xdr:cNvPr id="9" name="Rounded Rectangle 8"/>
        <xdr:cNvSpPr/>
      </xdr:nvSpPr>
      <xdr:spPr>
        <a:xfrm>
          <a:off x="11225879250" y="3495675"/>
          <a:ext cx="695325" cy="276225"/>
        </a:xfrm>
        <a:prstGeom prst="roundRect">
          <a:avLst/>
        </a:prstGeom>
        <a:solidFill>
          <a:srgbClr val="92D050"/>
        </a:solidFill>
        <a:ln w="12700" cap="flat" cmpd="sng" algn="ctr">
          <a:noFill/>
          <a:prstDash val="solid"/>
          <a:miter lim="800000"/>
        </a:ln>
        <a:effectLst/>
        <a:scene3d>
          <a:camera prst="orthographicFront"/>
          <a:lightRig rig="threePt" dir="t"/>
        </a:scene3d>
        <a:sp3d>
          <a:bevelT prst="convex"/>
        </a:sp3d>
      </xdr:spPr>
      <xdr:txBody>
        <a:bodyPr vertOverflow="clip" horzOverflow="clip" rtlCol="1" anchor="t"/>
        <a:lstStyle/>
        <a:p>
          <a:pPr marL="0" marR="0" lvl="0" indent="0" algn="ct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ar-EG" sz="1100" b="0" i="0" u="none" strike="noStrike" kern="0" cap="none" spc="0" normalizeH="0" baseline="0" noProof="0" smtClean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uLnTx/>
              <a:uFillTx/>
              <a:latin typeface="Calibri" panose="020F0502020204030204"/>
              <a:cs typeface="Arial" panose="020B0604020202020204" pitchFamily="34" charset="0"/>
            </a:rPr>
            <a:t>التكلفة </a:t>
          </a:r>
        </a:p>
      </xdr:txBody>
    </xdr:sp>
    <xdr:clientData/>
  </xdr:twoCellAnchor>
  <xdr:twoCellAnchor>
    <xdr:from>
      <xdr:col>5</xdr:col>
      <xdr:colOff>200025</xdr:colOff>
      <xdr:row>0</xdr:row>
      <xdr:rowOff>114300</xdr:rowOff>
    </xdr:from>
    <xdr:to>
      <xdr:col>12</xdr:col>
      <xdr:colOff>628650</xdr:colOff>
      <xdr:row>5</xdr:row>
      <xdr:rowOff>180975</xdr:rowOff>
    </xdr:to>
    <xdr:sp macro="[0]!DownRibbon19_Click" textlink="">
      <xdr:nvSpPr>
        <xdr:cNvPr id="10" name="Down Ribbon 9"/>
        <xdr:cNvSpPr/>
      </xdr:nvSpPr>
      <xdr:spPr>
        <a:xfrm>
          <a:off x="11227288950" y="114300"/>
          <a:ext cx="5229225" cy="971550"/>
        </a:xfrm>
        <a:prstGeom prst="ribbon">
          <a:avLst/>
        </a:prstGeom>
        <a:ln>
          <a:solidFill>
            <a:srgbClr val="00B050"/>
          </a:solidFill>
        </a:ln>
      </xdr:spPr>
      <xdr:style>
        <a:lnRef idx="0">
          <a:schemeClr val="dk1"/>
        </a:lnRef>
        <a:fillRef idx="3">
          <a:schemeClr val="dk1"/>
        </a:fillRef>
        <a:effectRef idx="3">
          <a:schemeClr val="dk1"/>
        </a:effectRef>
        <a:fontRef idx="minor">
          <a:schemeClr val="lt1"/>
        </a:fontRef>
      </xdr:style>
      <xdr:txBody>
        <a:bodyPr vertOverflow="clip" horzOverflow="clip" rtlCol="1" anchor="ctr"/>
        <a:lstStyle/>
        <a:p>
          <a:pPr marL="0" marR="0" lvl="0" indent="0" algn="ct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ar-EG" sz="1800" b="0" i="1" u="none" strike="noStrike" kern="0" cap="none" spc="0" normalizeH="0" baseline="0" noProof="0" smtClean="0">
              <a:ln>
                <a:noFill/>
              </a:ln>
              <a:solidFill>
                <a:srgbClr val="FFC000"/>
              </a:solidFill>
              <a:effectLst/>
              <a:uLnTx/>
              <a:uFillTx/>
              <a:latin typeface="Andalus" panose="02020603050405020304" pitchFamily="18" charset="-78"/>
              <a:ea typeface="+mn-ea"/>
              <a:cs typeface="Andalus" panose="02020603050405020304" pitchFamily="18" charset="-78"/>
            </a:rPr>
            <a:t>حصرالبلاطات المسطحة </a:t>
          </a:r>
        </a:p>
        <a:p>
          <a:pPr marL="0" marR="0" lvl="0" indent="0" algn="ct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800" b="0" i="1" u="none" strike="noStrike" kern="0" cap="none" spc="0" normalizeH="0" baseline="0" noProof="0" smtClean="0">
              <a:ln>
                <a:noFill/>
              </a:ln>
              <a:solidFill>
                <a:srgbClr val="FFC000"/>
              </a:solidFill>
              <a:effectLst/>
              <a:uLnTx/>
              <a:uFillTx/>
              <a:latin typeface="Andalus" panose="02020603050405020304" pitchFamily="18" charset="-78"/>
              <a:ea typeface="+mn-ea"/>
              <a:cs typeface="Andalus" panose="02020603050405020304" pitchFamily="18" charset="-78"/>
            </a:rPr>
            <a:t>Flat Slabs</a:t>
          </a:r>
          <a:endParaRPr kumimoji="0" lang="ar-EG" sz="1800" b="0" i="1" u="none" strike="noStrike" kern="0" cap="none" spc="0" normalizeH="0" baseline="0" noProof="0" smtClean="0">
            <a:ln>
              <a:noFill/>
            </a:ln>
            <a:solidFill>
              <a:srgbClr val="FFC000"/>
            </a:solidFill>
            <a:effectLst/>
            <a:uLnTx/>
            <a:uFillTx/>
            <a:latin typeface="Andalus" panose="02020603050405020304" pitchFamily="18" charset="-78"/>
            <a:ea typeface="+mn-ea"/>
            <a:cs typeface="Andalus" panose="02020603050405020304" pitchFamily="18" charset="-78"/>
          </a:endParaRPr>
        </a:p>
      </xdr:txBody>
    </xdr:sp>
    <xdr:clientData/>
  </xdr:twoCellAnchor>
  <xdr:twoCellAnchor>
    <xdr:from>
      <xdr:col>16</xdr:col>
      <xdr:colOff>95250</xdr:colOff>
      <xdr:row>11</xdr:row>
      <xdr:rowOff>161924</xdr:rowOff>
    </xdr:from>
    <xdr:to>
      <xdr:col>17</xdr:col>
      <xdr:colOff>628650</xdr:colOff>
      <xdr:row>19</xdr:row>
      <xdr:rowOff>152400</xdr:rowOff>
    </xdr:to>
    <xdr:sp macro="" textlink="">
      <xdr:nvSpPr>
        <xdr:cNvPr id="11" name="Rounded Rectangle 10"/>
        <xdr:cNvSpPr/>
      </xdr:nvSpPr>
      <xdr:spPr>
        <a:xfrm>
          <a:off x="11223859950" y="2190749"/>
          <a:ext cx="1219200" cy="1514476"/>
        </a:xfrm>
        <a:prstGeom prst="roundRect">
          <a:avLst/>
        </a:prstGeom>
        <a:solidFill>
          <a:schemeClr val="bg1"/>
        </a:solidFill>
        <a:ln w="12700" cap="flat" cmpd="sng" algn="ctr">
          <a:noFill/>
          <a:prstDash val="solid"/>
          <a:miter lim="800000"/>
        </a:ln>
        <a:effectLst>
          <a:glow rad="101600">
            <a:schemeClr val="accent5">
              <a:satMod val="175000"/>
              <a:alpha val="40000"/>
            </a:schemeClr>
          </a:glow>
          <a:softEdge rad="317500"/>
        </a:effectLst>
        <a:scene3d>
          <a:camera prst="orthographicFront">
            <a:rot lat="0" lon="0" rev="0"/>
          </a:camera>
          <a:lightRig rig="contrasting" dir="t">
            <a:rot lat="0" lon="0" rev="7800000"/>
          </a:lightRig>
        </a:scene3d>
        <a:sp3d>
          <a:bevelT w="139700" h="139700"/>
        </a:sp3d>
      </xdr:spPr>
      <xdr:txBody>
        <a:bodyPr vertOverflow="clip" horzOverflow="clip" rtlCol="1" anchor="t"/>
        <a:lstStyle/>
        <a:p>
          <a:pPr marL="0" marR="0" lvl="0" indent="0" algn="ct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ar-EG" sz="1400" b="0" i="0" u="none" strike="noStrike" kern="0" cap="none" spc="0" normalizeH="0" baseline="0" noProof="0" smtClean="0">
              <a:ln w="0"/>
              <a:solidFill>
                <a:srgbClr val="FF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uLnTx/>
              <a:uFillTx/>
              <a:latin typeface="+mn-lt"/>
              <a:cs typeface="+mn-cs"/>
            </a:rPr>
            <a:t> ادخل الكميات داخل </a:t>
          </a:r>
          <a:r>
            <a:rPr kumimoji="0" lang="en-US" sz="1400" b="0" i="0" u="none" strike="noStrike" kern="0" cap="none" spc="0" normalizeH="0" baseline="0" noProof="0" smtClean="0">
              <a:ln w="0"/>
              <a:solidFill>
                <a:srgbClr val="FF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uLnTx/>
              <a:uFillTx/>
              <a:latin typeface="+mn-lt"/>
              <a:cs typeface="+mn-cs"/>
            </a:rPr>
            <a:t> </a:t>
          </a:r>
          <a:r>
            <a:rPr kumimoji="0" lang="ar-EG" sz="1400" b="0" i="0" u="none" strike="noStrike" kern="0" cap="none" spc="0" normalizeH="0" baseline="0" noProof="0" smtClean="0">
              <a:ln w="0"/>
              <a:solidFill>
                <a:srgbClr val="FF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uLnTx/>
              <a:uFillTx/>
              <a:latin typeface="+mn-lt"/>
              <a:cs typeface="+mn-cs"/>
            </a:rPr>
            <a:t>المربعات باللون الابيض فقط </a:t>
          </a:r>
        </a:p>
        <a:p>
          <a:pPr marL="0" marR="0" lvl="0" indent="0" algn="ct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ar-EG" sz="1400" b="0" i="0" u="none" strike="noStrike" kern="0" cap="none" spc="0" normalizeH="0" baseline="0">
              <a:ln w="0"/>
              <a:solidFill>
                <a:srgbClr val="FF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uLnTx/>
              <a:uFillTx/>
              <a:latin typeface="+mn-lt"/>
              <a:ea typeface="+mn-ea"/>
              <a:cs typeface="+mn-cs"/>
            </a:rPr>
            <a:t>محتوي الاسمنت بالخلطة</a:t>
          </a:r>
        </a:p>
        <a:p>
          <a:pPr marL="0" marR="0" lvl="0" indent="0" algn="ct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ar-EG" sz="1400" b="0" i="0" u="none" strike="noStrike" kern="0" cap="none" spc="0" normalizeH="0" baseline="0" noProof="0" smtClean="0">
            <a:ln w="0"/>
            <a:solidFill>
              <a:srgbClr val="FF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uLnTx/>
            <a:uFillTx/>
            <a:latin typeface="+mn-lt"/>
            <a:cs typeface="+mn-cs"/>
          </a:endParaRPr>
        </a:p>
      </xdr:txBody>
    </xdr:sp>
    <xdr:clientData/>
  </xdr:twoCellAnchor>
  <xdr:twoCellAnchor editAs="oneCell">
    <xdr:from>
      <xdr:col>16</xdr:col>
      <xdr:colOff>219075</xdr:colOff>
      <xdr:row>3</xdr:row>
      <xdr:rowOff>171450</xdr:rowOff>
    </xdr:from>
    <xdr:to>
      <xdr:col>17</xdr:col>
      <xdr:colOff>495300</xdr:colOff>
      <xdr:row>10</xdr:row>
      <xdr:rowOff>19050</xdr:rowOff>
    </xdr:to>
    <xdr:pic>
      <xdr:nvPicPr>
        <xdr:cNvPr id="12" name="Picture 1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23993300" y="714375"/>
          <a:ext cx="962025" cy="1133475"/>
        </a:xfrm>
        <a:prstGeom prst="roundRect">
          <a:avLst>
            <a:gd name="adj" fmla="val 16667"/>
          </a:avLst>
        </a:prstGeom>
        <a:ln>
          <a:noFill/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</xdr:spPr>
    </xdr:pic>
    <xdr:clientData/>
  </xdr:twoCellAnchor>
  <xdr:twoCellAnchor>
    <xdr:from>
      <xdr:col>1</xdr:col>
      <xdr:colOff>19050</xdr:colOff>
      <xdr:row>1</xdr:row>
      <xdr:rowOff>38100</xdr:rowOff>
    </xdr:from>
    <xdr:to>
      <xdr:col>3</xdr:col>
      <xdr:colOff>9525</xdr:colOff>
      <xdr:row>5</xdr:row>
      <xdr:rowOff>85725</xdr:rowOff>
    </xdr:to>
    <xdr:sp macro="[1]!DownRibbon19_Click" textlink="">
      <xdr:nvSpPr>
        <xdr:cNvPr id="13" name="Notched Right Arrow 12">
          <a:hlinkClick xmlns:r="http://schemas.openxmlformats.org/officeDocument/2006/relationships" r:id="rId2"/>
        </xdr:cNvPr>
        <xdr:cNvSpPr/>
      </xdr:nvSpPr>
      <xdr:spPr>
        <a:xfrm>
          <a:off x="11234080275" y="219075"/>
          <a:ext cx="1362075" cy="771525"/>
        </a:xfrm>
        <a:prstGeom prst="notchedRightArrow">
          <a:avLst/>
        </a:prstGeom>
        <a:ln/>
        <a:scene3d>
          <a:camera prst="orthographicFront"/>
          <a:lightRig rig="threePt" dir="t"/>
        </a:scene3d>
        <a:sp3d>
          <a:bevelT w="139700" prst="cross"/>
        </a:sp3d>
      </xdr:spPr>
      <xdr:style>
        <a:lnRef idx="1">
          <a:schemeClr val="accent6"/>
        </a:lnRef>
        <a:fillRef idx="3">
          <a:schemeClr val="accent6"/>
        </a:fillRef>
        <a:effectRef idx="2">
          <a:schemeClr val="accent6"/>
        </a:effectRef>
        <a:fontRef idx="minor">
          <a:schemeClr val="lt1"/>
        </a:fontRef>
      </xdr:style>
      <xdr:txBody>
        <a:bodyPr vertOverflow="clip" horzOverflow="clip" rtlCol="1" anchor="ctr"/>
        <a:lstStyle/>
        <a:p>
          <a:pPr marL="0" marR="0" lvl="0" indent="0" algn="ct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ar-SA" sz="1800" b="0" i="1" u="none" strike="noStrike" kern="0" cap="none" spc="0" normalizeH="0" baseline="0">
              <a:ln>
                <a:noFill/>
              </a:ln>
              <a:solidFill>
                <a:srgbClr val="FFC000"/>
              </a:solidFill>
              <a:effectLst/>
              <a:uLnTx/>
              <a:uFillTx/>
              <a:latin typeface="Andalus" panose="02020603050405020304" pitchFamily="18" charset="-78"/>
              <a:ea typeface="+mn-ea"/>
              <a:cs typeface="Andalus" panose="02020603050405020304" pitchFamily="18" charset="-78"/>
            </a:rPr>
            <a:t>عودة</a:t>
          </a:r>
          <a:r>
            <a:rPr kumimoji="0" lang="ar-SA" sz="1800" b="0" i="1" u="none" strike="noStrike" kern="0" cap="none" spc="0" normalizeH="0" baseline="0">
              <a:ln>
                <a:noFill/>
              </a:ln>
              <a:solidFill>
                <a:srgbClr val="FFFF00"/>
              </a:solidFill>
              <a:effectLst/>
              <a:uLnTx/>
              <a:uFillTx/>
              <a:latin typeface="Cambria Math" panose="02040503050406030204" pitchFamily="18" charset="0"/>
              <a:ea typeface="+mn-ea"/>
              <a:cs typeface="Arial" panose="020B0604020202020204" pitchFamily="34" charset="0"/>
            </a:rPr>
            <a:t> </a:t>
          </a:r>
          <a:endParaRPr kumimoji="0" lang="ar-EG" sz="1800" b="0" i="1" u="none" strike="noStrike" kern="0" cap="none" spc="0" normalizeH="0" baseline="0">
            <a:ln>
              <a:noFill/>
            </a:ln>
            <a:solidFill>
              <a:srgbClr val="FFFF00"/>
            </a:solidFill>
            <a:effectLst/>
            <a:uLnTx/>
            <a:uFillTx/>
            <a:latin typeface="Cambria Math" panose="02040503050406030204" pitchFamily="18" charset="0"/>
            <a:ea typeface="+mn-ea"/>
            <a:cs typeface="Arial" panose="020B0604020202020204" pitchFamily="34" charset="0"/>
          </a:endParaRPr>
        </a:p>
      </xdr:txBody>
    </xdr:sp>
    <xdr:clientData/>
  </xdr:twoCellAnchor>
  <xdr:twoCellAnchor>
    <xdr:from>
      <xdr:col>13</xdr:col>
      <xdr:colOff>647700</xdr:colOff>
      <xdr:row>7</xdr:row>
      <xdr:rowOff>180975</xdr:rowOff>
    </xdr:from>
    <xdr:to>
      <xdr:col>15</xdr:col>
      <xdr:colOff>638175</xdr:colOff>
      <xdr:row>10</xdr:row>
      <xdr:rowOff>9525</xdr:rowOff>
    </xdr:to>
    <xdr:sp macro="" textlink="">
      <xdr:nvSpPr>
        <xdr:cNvPr id="15" name="Rounded Rectangle 14">
          <a:hlinkClick xmlns:r="http://schemas.openxmlformats.org/officeDocument/2006/relationships" r:id="rId3"/>
        </xdr:cNvPr>
        <xdr:cNvSpPr/>
      </xdr:nvSpPr>
      <xdr:spPr>
        <a:xfrm>
          <a:off x="11225222025" y="1466850"/>
          <a:ext cx="1362075" cy="400050"/>
        </a:xfrm>
        <a:prstGeom prst="roundRect">
          <a:avLst/>
        </a:prstGeom>
        <a:ln>
          <a:solidFill>
            <a:srgbClr val="00B050"/>
          </a:solidFill>
        </a:ln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1" anchor="t"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r" rtl="1"/>
          <a:r>
            <a:rPr lang="ar-EG" sz="1800" b="1" i="0" u="none" strike="noStrike" cap="none" spc="0">
              <a:ln/>
              <a:solidFill>
                <a:schemeClr val="bg1"/>
              </a:solidFill>
              <a:effectLst/>
              <a:latin typeface="Arabic Typesetting" panose="03020402040406030203" pitchFamily="66" charset="-78"/>
              <a:ea typeface="+mn-ea"/>
              <a:cs typeface="Arabic Typesetting" panose="03020402040406030203" pitchFamily="66" charset="-78"/>
            </a:rPr>
            <a:t>اضغط</a:t>
          </a:r>
          <a:r>
            <a:rPr lang="ar-EG" sz="1800" b="1" i="0" u="none" strike="noStrike" cap="none" spc="0" baseline="0">
              <a:ln/>
              <a:solidFill>
                <a:schemeClr val="bg1"/>
              </a:solidFill>
              <a:effectLst/>
              <a:latin typeface="Arabic Typesetting" panose="03020402040406030203" pitchFamily="66" charset="-78"/>
              <a:ea typeface="+mn-ea"/>
              <a:cs typeface="Arabic Typesetting" panose="03020402040406030203" pitchFamily="66" charset="-78"/>
            </a:rPr>
            <a:t> هنا لرؤية الصور</a:t>
          </a:r>
          <a:endParaRPr lang="ar-EG" sz="1800" b="1" u="none" cap="none" spc="0">
            <a:ln/>
            <a:solidFill>
              <a:schemeClr val="bg1"/>
            </a:solidFill>
            <a:effectLst/>
            <a:latin typeface="Arabic Typesetting" panose="03020402040406030203" pitchFamily="66" charset="-78"/>
            <a:cs typeface="Arabic Typesetting" panose="03020402040406030203" pitchFamily="66" charset="-78"/>
          </a:endParaRP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457200</xdr:colOff>
      <xdr:row>1</xdr:row>
      <xdr:rowOff>142875</xdr:rowOff>
    </xdr:from>
    <xdr:to>
      <xdr:col>12</xdr:col>
      <xdr:colOff>666750</xdr:colOff>
      <xdr:row>3</xdr:row>
      <xdr:rowOff>38100</xdr:rowOff>
    </xdr:to>
    <xdr:sp macro="" textlink="">
      <xdr:nvSpPr>
        <xdr:cNvPr id="2" name="Rounded Rectangle 1"/>
        <xdr:cNvSpPr/>
      </xdr:nvSpPr>
      <xdr:spPr>
        <a:xfrm>
          <a:off x="11227250850" y="323850"/>
          <a:ext cx="895350" cy="276225"/>
        </a:xfrm>
        <a:prstGeom prst="roundRect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  <a:scene3d>
          <a:camera prst="orthographicFront"/>
          <a:lightRig rig="threePt" dir="t"/>
        </a:scene3d>
        <a:sp3d>
          <a:bevelT prst="convex"/>
        </a:sp3d>
      </xdr:spPr>
      <xdr:txBody>
        <a:bodyPr vertOverflow="clip" horzOverflow="clip" rtlCol="1" anchor="t"/>
        <a:lstStyle/>
        <a:p>
          <a:pPr marL="0" marR="0" lvl="0" indent="0" algn="ct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ar-EG" sz="1100" b="0" i="0" u="none" strike="noStrike" kern="0" cap="none" spc="0" normalizeH="0" baseline="0" noProof="0" smtClean="0">
              <a:ln w="0"/>
              <a:solidFill>
                <a:sysClr val="windowText" lastClr="000000"/>
              </a:solidFill>
              <a:effectLst>
                <a:outerShdw blurRad="38100" dist="19050" dir="2700000" algn="tl" rotWithShape="0">
                  <a:sysClr val="windowText" lastClr="000000">
                    <a:alpha val="40000"/>
                  </a:sysClr>
                </a:outerShdw>
              </a:effectLst>
              <a:uLnTx/>
              <a:uFillTx/>
              <a:latin typeface="Calibri" panose="020F0502020204030204"/>
              <a:cs typeface="Arial" panose="020B0604020202020204" pitchFamily="34" charset="0"/>
            </a:rPr>
            <a:t>سعر الحديد</a:t>
          </a:r>
        </a:p>
      </xdr:txBody>
    </xdr:sp>
    <xdr:clientData/>
  </xdr:twoCellAnchor>
  <xdr:twoCellAnchor>
    <xdr:from>
      <xdr:col>11</xdr:col>
      <xdr:colOff>457200</xdr:colOff>
      <xdr:row>3</xdr:row>
      <xdr:rowOff>142875</xdr:rowOff>
    </xdr:from>
    <xdr:to>
      <xdr:col>12</xdr:col>
      <xdr:colOff>666750</xdr:colOff>
      <xdr:row>5</xdr:row>
      <xdr:rowOff>28575</xdr:rowOff>
    </xdr:to>
    <xdr:sp macro="" textlink="">
      <xdr:nvSpPr>
        <xdr:cNvPr id="3" name="Rounded Rectangle 2"/>
        <xdr:cNvSpPr/>
      </xdr:nvSpPr>
      <xdr:spPr>
        <a:xfrm>
          <a:off x="11227250850" y="704850"/>
          <a:ext cx="895350" cy="266700"/>
        </a:xfrm>
        <a:prstGeom prst="roundRect">
          <a:avLst/>
        </a:prstGeom>
        <a:solidFill>
          <a:srgbClr val="92D050"/>
        </a:solidFill>
        <a:ln w="12700" cap="flat" cmpd="sng" algn="ctr">
          <a:noFill/>
          <a:prstDash val="solid"/>
          <a:miter lim="800000"/>
        </a:ln>
        <a:effectLst/>
        <a:scene3d>
          <a:camera prst="orthographicFront"/>
          <a:lightRig rig="threePt" dir="t"/>
        </a:scene3d>
        <a:sp3d>
          <a:bevelT prst="convex"/>
        </a:sp3d>
      </xdr:spPr>
      <xdr:txBody>
        <a:bodyPr vertOverflow="clip" horzOverflow="clip" rtlCol="1" anchor="t"/>
        <a:lstStyle/>
        <a:p>
          <a:pPr marL="0" marR="0" lvl="0" indent="0" algn="ct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ar-EG" sz="1100" b="0" i="0" u="none" strike="noStrike" kern="0" cap="none" spc="0" normalizeH="0" baseline="0" noProof="0" smtClean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uLnTx/>
              <a:uFillTx/>
              <a:latin typeface="Calibri" panose="020F0502020204030204"/>
              <a:cs typeface="Arial" panose="020B0604020202020204" pitchFamily="34" charset="0"/>
            </a:rPr>
            <a:t>سعر الاسمنت</a:t>
          </a:r>
        </a:p>
      </xdr:txBody>
    </xdr:sp>
    <xdr:clientData/>
  </xdr:twoCellAnchor>
  <xdr:twoCellAnchor>
    <xdr:from>
      <xdr:col>11</xdr:col>
      <xdr:colOff>457200</xdr:colOff>
      <xdr:row>5</xdr:row>
      <xdr:rowOff>161925</xdr:rowOff>
    </xdr:from>
    <xdr:to>
      <xdr:col>12</xdr:col>
      <xdr:colOff>666750</xdr:colOff>
      <xdr:row>7</xdr:row>
      <xdr:rowOff>47625</xdr:rowOff>
    </xdr:to>
    <xdr:sp macro="" textlink="">
      <xdr:nvSpPr>
        <xdr:cNvPr id="4" name="Rounded Rectangle 3"/>
        <xdr:cNvSpPr/>
      </xdr:nvSpPr>
      <xdr:spPr>
        <a:xfrm>
          <a:off x="11227250850" y="1104900"/>
          <a:ext cx="895350" cy="266700"/>
        </a:xfrm>
        <a:prstGeom prst="roundRect">
          <a:avLst/>
        </a:prstGeom>
        <a:solidFill>
          <a:srgbClr val="92D050"/>
        </a:solidFill>
        <a:ln w="12700" cap="flat" cmpd="sng" algn="ctr">
          <a:noFill/>
          <a:prstDash val="solid"/>
          <a:miter lim="800000"/>
        </a:ln>
        <a:effectLst/>
        <a:scene3d>
          <a:camera prst="orthographicFront"/>
          <a:lightRig rig="threePt" dir="t"/>
        </a:scene3d>
        <a:sp3d>
          <a:bevelT prst="convex"/>
        </a:sp3d>
      </xdr:spPr>
      <xdr:txBody>
        <a:bodyPr vertOverflow="clip" horzOverflow="clip" rtlCol="1" anchor="t"/>
        <a:lstStyle/>
        <a:p>
          <a:pPr marL="0" marR="0" lvl="0" indent="0" algn="ct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ar-EG" sz="1100" b="0" i="0" u="none" strike="noStrike" kern="0" cap="none" spc="0" normalizeH="0" baseline="0" noProof="0" smtClean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uLnTx/>
              <a:uFillTx/>
              <a:latin typeface="Calibri" panose="020F0502020204030204"/>
              <a:cs typeface="Arial" panose="020B0604020202020204" pitchFamily="34" charset="0"/>
            </a:rPr>
            <a:t>سعر الزلط</a:t>
          </a:r>
        </a:p>
      </xdr:txBody>
    </xdr:sp>
    <xdr:clientData/>
  </xdr:twoCellAnchor>
  <xdr:twoCellAnchor>
    <xdr:from>
      <xdr:col>11</xdr:col>
      <xdr:colOff>457200</xdr:colOff>
      <xdr:row>7</xdr:row>
      <xdr:rowOff>171450</xdr:rowOff>
    </xdr:from>
    <xdr:to>
      <xdr:col>12</xdr:col>
      <xdr:colOff>666750</xdr:colOff>
      <xdr:row>9</xdr:row>
      <xdr:rowOff>57150</xdr:rowOff>
    </xdr:to>
    <xdr:sp macro="" textlink="">
      <xdr:nvSpPr>
        <xdr:cNvPr id="5" name="Rounded Rectangle 4"/>
        <xdr:cNvSpPr/>
      </xdr:nvSpPr>
      <xdr:spPr>
        <a:xfrm>
          <a:off x="11227250850" y="1495425"/>
          <a:ext cx="895350" cy="266700"/>
        </a:xfrm>
        <a:prstGeom prst="roundRect">
          <a:avLst/>
        </a:prstGeom>
        <a:solidFill>
          <a:srgbClr val="92D050"/>
        </a:solidFill>
        <a:ln w="12700" cap="flat" cmpd="sng" algn="ctr">
          <a:noFill/>
          <a:prstDash val="solid"/>
          <a:miter lim="800000"/>
        </a:ln>
        <a:effectLst/>
        <a:scene3d>
          <a:camera prst="orthographicFront"/>
          <a:lightRig rig="threePt" dir="t"/>
        </a:scene3d>
        <a:sp3d>
          <a:bevelT prst="convex"/>
        </a:sp3d>
      </xdr:spPr>
      <xdr:txBody>
        <a:bodyPr vertOverflow="clip" horzOverflow="clip" rtlCol="1" anchor="t"/>
        <a:lstStyle/>
        <a:p>
          <a:pPr marL="0" marR="0" lvl="0" indent="0" algn="ct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ar-EG" sz="1100" b="0" i="0" u="none" strike="noStrike" kern="0" cap="none" spc="0" normalizeH="0" baseline="0" noProof="0" smtClean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uLnTx/>
              <a:uFillTx/>
              <a:latin typeface="Calibri" panose="020F0502020204030204"/>
              <a:cs typeface="Arial" panose="020B0604020202020204" pitchFamily="34" charset="0"/>
            </a:rPr>
            <a:t>سعر الرملة</a:t>
          </a:r>
        </a:p>
      </xdr:txBody>
    </xdr:sp>
    <xdr:clientData/>
  </xdr:twoCellAnchor>
  <xdr:twoCellAnchor>
    <xdr:from>
      <xdr:col>13</xdr:col>
      <xdr:colOff>657225</xdr:colOff>
      <xdr:row>1</xdr:row>
      <xdr:rowOff>152400</xdr:rowOff>
    </xdr:from>
    <xdr:to>
      <xdr:col>14</xdr:col>
      <xdr:colOff>657226</xdr:colOff>
      <xdr:row>3</xdr:row>
      <xdr:rowOff>47625</xdr:rowOff>
    </xdr:to>
    <xdr:sp macro="" textlink="">
      <xdr:nvSpPr>
        <xdr:cNvPr id="6" name="Rounded Rectangle 5"/>
        <xdr:cNvSpPr/>
      </xdr:nvSpPr>
      <xdr:spPr>
        <a:xfrm>
          <a:off x="11225888774" y="333375"/>
          <a:ext cx="685801" cy="276225"/>
        </a:xfrm>
        <a:prstGeom prst="roundRect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  <a:scene3d>
          <a:camera prst="orthographicFront"/>
          <a:lightRig rig="threePt" dir="t"/>
        </a:scene3d>
        <a:sp3d>
          <a:bevelT prst="convex"/>
        </a:sp3d>
      </xdr:spPr>
      <xdr:txBody>
        <a:bodyPr vertOverflow="clip" horzOverflow="clip" rtlCol="1" anchor="t"/>
        <a:lstStyle/>
        <a:p>
          <a:pPr marL="0" marR="0" lvl="0" indent="0" algn="ct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ar-EG" sz="1100" b="0" i="0" u="none" strike="noStrike" kern="0" cap="none" spc="0" normalizeH="0" baseline="0" noProof="0" smtClean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uLnTx/>
              <a:uFillTx/>
              <a:latin typeface="Calibri" panose="020F0502020204030204"/>
              <a:cs typeface="Arial" panose="020B0604020202020204" pitchFamily="34" charset="0"/>
            </a:rPr>
            <a:t>التكلفة </a:t>
          </a:r>
        </a:p>
      </xdr:txBody>
    </xdr:sp>
    <xdr:clientData/>
  </xdr:twoCellAnchor>
  <xdr:twoCellAnchor>
    <xdr:from>
      <xdr:col>13</xdr:col>
      <xdr:colOff>676275</xdr:colOff>
      <xdr:row>3</xdr:row>
      <xdr:rowOff>161925</xdr:rowOff>
    </xdr:from>
    <xdr:to>
      <xdr:col>14</xdr:col>
      <xdr:colOff>676276</xdr:colOff>
      <xdr:row>5</xdr:row>
      <xdr:rowOff>47625</xdr:rowOff>
    </xdr:to>
    <xdr:sp macro="" textlink="">
      <xdr:nvSpPr>
        <xdr:cNvPr id="7" name="Rounded Rectangle 6"/>
        <xdr:cNvSpPr/>
      </xdr:nvSpPr>
      <xdr:spPr>
        <a:xfrm>
          <a:off x="11225869724" y="723900"/>
          <a:ext cx="685801" cy="266700"/>
        </a:xfrm>
        <a:prstGeom prst="roundRect">
          <a:avLst/>
        </a:prstGeom>
        <a:solidFill>
          <a:srgbClr val="92D050"/>
        </a:solidFill>
        <a:ln w="12700" cap="flat" cmpd="sng" algn="ctr">
          <a:noFill/>
          <a:prstDash val="solid"/>
          <a:miter lim="800000"/>
        </a:ln>
        <a:effectLst/>
        <a:scene3d>
          <a:camera prst="orthographicFront"/>
          <a:lightRig rig="threePt" dir="t"/>
        </a:scene3d>
        <a:sp3d>
          <a:bevelT prst="convex"/>
        </a:sp3d>
      </xdr:spPr>
      <xdr:txBody>
        <a:bodyPr vertOverflow="clip" horzOverflow="clip" rtlCol="1" anchor="t"/>
        <a:lstStyle/>
        <a:p>
          <a:pPr marL="0" marR="0" lvl="0" indent="0" algn="ct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ar-EG" sz="1100" b="0" i="0" u="none" strike="noStrike" kern="0" cap="none" spc="0" normalizeH="0" baseline="0" noProof="0" smtClean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uLnTx/>
              <a:uFillTx/>
              <a:latin typeface="Calibri" panose="020F0502020204030204"/>
              <a:cs typeface="Arial" panose="020B0604020202020204" pitchFamily="34" charset="0"/>
            </a:rPr>
            <a:t>التكلفة </a:t>
          </a:r>
        </a:p>
      </xdr:txBody>
    </xdr:sp>
    <xdr:clientData/>
  </xdr:twoCellAnchor>
  <xdr:twoCellAnchor>
    <xdr:from>
      <xdr:col>13</xdr:col>
      <xdr:colOff>676275</xdr:colOff>
      <xdr:row>5</xdr:row>
      <xdr:rowOff>161925</xdr:rowOff>
    </xdr:from>
    <xdr:to>
      <xdr:col>14</xdr:col>
      <xdr:colOff>676276</xdr:colOff>
      <xdr:row>7</xdr:row>
      <xdr:rowOff>47625</xdr:rowOff>
    </xdr:to>
    <xdr:sp macro="" textlink="">
      <xdr:nvSpPr>
        <xdr:cNvPr id="8" name="Rounded Rectangle 7"/>
        <xdr:cNvSpPr/>
      </xdr:nvSpPr>
      <xdr:spPr>
        <a:xfrm>
          <a:off x="11225869724" y="1104900"/>
          <a:ext cx="685801" cy="266700"/>
        </a:xfrm>
        <a:prstGeom prst="roundRect">
          <a:avLst/>
        </a:prstGeom>
        <a:solidFill>
          <a:srgbClr val="92D050"/>
        </a:solidFill>
        <a:ln w="12700" cap="flat" cmpd="sng" algn="ctr">
          <a:noFill/>
          <a:prstDash val="solid"/>
          <a:miter lim="800000"/>
        </a:ln>
        <a:effectLst/>
        <a:scene3d>
          <a:camera prst="orthographicFront"/>
          <a:lightRig rig="threePt" dir="t"/>
        </a:scene3d>
        <a:sp3d>
          <a:bevelT prst="convex"/>
        </a:sp3d>
      </xdr:spPr>
      <xdr:txBody>
        <a:bodyPr vertOverflow="clip" horzOverflow="clip" rtlCol="1" anchor="t"/>
        <a:lstStyle/>
        <a:p>
          <a:pPr marL="0" marR="0" lvl="0" indent="0" algn="ct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ar-EG" sz="1100" b="0" i="0" u="none" strike="noStrike" kern="0" cap="none" spc="0" normalizeH="0" baseline="0" noProof="0" smtClean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uLnTx/>
              <a:uFillTx/>
              <a:latin typeface="Calibri" panose="020F0502020204030204"/>
              <a:cs typeface="Arial" panose="020B0604020202020204" pitchFamily="34" charset="0"/>
            </a:rPr>
            <a:t>التكلفة </a:t>
          </a:r>
        </a:p>
      </xdr:txBody>
    </xdr:sp>
    <xdr:clientData/>
  </xdr:twoCellAnchor>
  <xdr:twoCellAnchor>
    <xdr:from>
      <xdr:col>13</xdr:col>
      <xdr:colOff>666750</xdr:colOff>
      <xdr:row>7</xdr:row>
      <xdr:rowOff>152400</xdr:rowOff>
    </xdr:from>
    <xdr:to>
      <xdr:col>14</xdr:col>
      <xdr:colOff>666751</xdr:colOff>
      <xdr:row>9</xdr:row>
      <xdr:rowOff>38100</xdr:rowOff>
    </xdr:to>
    <xdr:sp macro="" textlink="">
      <xdr:nvSpPr>
        <xdr:cNvPr id="9" name="Rounded Rectangle 8"/>
        <xdr:cNvSpPr/>
      </xdr:nvSpPr>
      <xdr:spPr>
        <a:xfrm>
          <a:off x="11225879249" y="1476375"/>
          <a:ext cx="685801" cy="266700"/>
        </a:xfrm>
        <a:prstGeom prst="roundRect">
          <a:avLst/>
        </a:prstGeom>
        <a:solidFill>
          <a:srgbClr val="92D050"/>
        </a:solidFill>
        <a:ln w="12700" cap="flat" cmpd="sng" algn="ctr">
          <a:noFill/>
          <a:prstDash val="solid"/>
          <a:miter lim="800000"/>
        </a:ln>
        <a:effectLst/>
        <a:scene3d>
          <a:camera prst="orthographicFront"/>
          <a:lightRig rig="threePt" dir="t"/>
        </a:scene3d>
        <a:sp3d>
          <a:bevelT prst="convex"/>
        </a:sp3d>
      </xdr:spPr>
      <xdr:txBody>
        <a:bodyPr vertOverflow="clip" horzOverflow="clip" rtlCol="1" anchor="t"/>
        <a:lstStyle/>
        <a:p>
          <a:pPr marL="0" marR="0" lvl="0" indent="0" algn="ct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ar-EG" sz="1100" b="0" i="0" u="none" strike="noStrike" kern="0" cap="none" spc="0" normalizeH="0" baseline="0" noProof="0" smtClean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uLnTx/>
              <a:uFillTx/>
              <a:latin typeface="Calibri" panose="020F0502020204030204"/>
              <a:cs typeface="Arial" panose="020B0604020202020204" pitchFamily="34" charset="0"/>
            </a:rPr>
            <a:t>التكلفة </a:t>
          </a:r>
        </a:p>
      </xdr:txBody>
    </xdr:sp>
    <xdr:clientData/>
  </xdr:twoCellAnchor>
  <xdr:twoCellAnchor>
    <xdr:from>
      <xdr:col>4</xdr:col>
      <xdr:colOff>0</xdr:colOff>
      <xdr:row>1</xdr:row>
      <xdr:rowOff>57150</xdr:rowOff>
    </xdr:from>
    <xdr:to>
      <xdr:col>9</xdr:col>
      <xdr:colOff>581025</xdr:colOff>
      <xdr:row>4</xdr:row>
      <xdr:rowOff>19050</xdr:rowOff>
    </xdr:to>
    <xdr:sp macro="[0]!DownRibbon19_Click" textlink="">
      <xdr:nvSpPr>
        <xdr:cNvPr id="10" name="Down Ribbon 9"/>
        <xdr:cNvSpPr/>
      </xdr:nvSpPr>
      <xdr:spPr>
        <a:xfrm>
          <a:off x="11229393975" y="238125"/>
          <a:ext cx="4010025" cy="533400"/>
        </a:xfrm>
        <a:prstGeom prst="ribbon">
          <a:avLst/>
        </a:prstGeom>
        <a:ln>
          <a:solidFill>
            <a:srgbClr val="00B050"/>
          </a:solidFill>
        </a:ln>
      </xdr:spPr>
      <xdr:style>
        <a:lnRef idx="0">
          <a:schemeClr val="dk1"/>
        </a:lnRef>
        <a:fillRef idx="3">
          <a:schemeClr val="dk1"/>
        </a:fillRef>
        <a:effectRef idx="3">
          <a:schemeClr val="dk1"/>
        </a:effectRef>
        <a:fontRef idx="minor">
          <a:schemeClr val="lt1"/>
        </a:fontRef>
      </xdr:style>
      <xdr:txBody>
        <a:bodyPr vertOverflow="clip" horzOverflow="clip" rtlCol="1" anchor="ctr"/>
        <a:lstStyle/>
        <a:p>
          <a:pPr marL="0" marR="0" lvl="0" indent="0" algn="ct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ar-EG" sz="1800" b="0" i="1" u="none" strike="noStrike" kern="0" cap="none" spc="0" normalizeH="0" baseline="0" noProof="0" smtClean="0">
              <a:ln>
                <a:noFill/>
              </a:ln>
              <a:solidFill>
                <a:srgbClr val="FFC000"/>
              </a:solidFill>
              <a:effectLst/>
              <a:uLnTx/>
              <a:uFillTx/>
              <a:latin typeface="Andalus" panose="02020603050405020304" pitchFamily="18" charset="-78"/>
              <a:ea typeface="+mn-ea"/>
              <a:cs typeface="Andalus" panose="02020603050405020304" pitchFamily="18" charset="-78"/>
            </a:rPr>
            <a:t>حصر رقاب الاعمدة</a:t>
          </a:r>
        </a:p>
      </xdr:txBody>
    </xdr:sp>
    <xdr:clientData/>
  </xdr:twoCellAnchor>
  <xdr:twoCellAnchor>
    <xdr:from>
      <xdr:col>16</xdr:col>
      <xdr:colOff>323850</xdr:colOff>
      <xdr:row>4</xdr:row>
      <xdr:rowOff>9524</xdr:rowOff>
    </xdr:from>
    <xdr:to>
      <xdr:col>18</xdr:col>
      <xdr:colOff>104775</xdr:colOff>
      <xdr:row>10</xdr:row>
      <xdr:rowOff>190499</xdr:rowOff>
    </xdr:to>
    <xdr:sp macro="" textlink="">
      <xdr:nvSpPr>
        <xdr:cNvPr id="11" name="Rounded Rectangle 10"/>
        <xdr:cNvSpPr/>
      </xdr:nvSpPr>
      <xdr:spPr>
        <a:xfrm>
          <a:off x="11223698025" y="761999"/>
          <a:ext cx="1152525" cy="1323975"/>
        </a:xfrm>
        <a:prstGeom prst="roundRect">
          <a:avLst/>
        </a:prstGeom>
        <a:solidFill>
          <a:schemeClr val="bg1"/>
        </a:solidFill>
        <a:ln w="12700" cap="flat" cmpd="sng" algn="ctr">
          <a:noFill/>
          <a:prstDash val="solid"/>
          <a:miter lim="800000"/>
        </a:ln>
        <a:effectLst>
          <a:glow rad="101600">
            <a:schemeClr val="accent5">
              <a:satMod val="175000"/>
              <a:alpha val="40000"/>
            </a:schemeClr>
          </a:glow>
          <a:softEdge rad="317500"/>
        </a:effectLst>
        <a:scene3d>
          <a:camera prst="orthographicFront">
            <a:rot lat="0" lon="0" rev="0"/>
          </a:camera>
          <a:lightRig rig="contrasting" dir="t">
            <a:rot lat="0" lon="0" rev="7800000"/>
          </a:lightRig>
        </a:scene3d>
        <a:sp3d>
          <a:bevelT w="139700" h="139700"/>
        </a:sp3d>
      </xdr:spPr>
      <xdr:txBody>
        <a:bodyPr vertOverflow="clip" horzOverflow="clip" rtlCol="1" anchor="t"/>
        <a:lstStyle/>
        <a:p>
          <a:pPr marL="0" marR="0" lvl="0" indent="0" algn="ct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ar-EG" sz="1200" b="0" i="0" u="none" strike="noStrike" kern="0" cap="none" spc="0" normalizeH="0" baseline="0" noProof="0" smtClean="0">
              <a:ln w="0"/>
              <a:solidFill>
                <a:srgbClr val="FF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uLnTx/>
              <a:uFillTx/>
              <a:latin typeface="+mn-lt"/>
              <a:cs typeface="+mn-cs"/>
            </a:rPr>
            <a:t> ادخل الكميات داخل </a:t>
          </a:r>
          <a:r>
            <a:rPr kumimoji="0" lang="en-US" sz="1200" b="0" i="0" u="none" strike="noStrike" kern="0" cap="none" spc="0" normalizeH="0" baseline="0" noProof="0" smtClean="0">
              <a:ln w="0"/>
              <a:solidFill>
                <a:srgbClr val="FF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uLnTx/>
              <a:uFillTx/>
              <a:latin typeface="+mn-lt"/>
              <a:cs typeface="+mn-cs"/>
            </a:rPr>
            <a:t> </a:t>
          </a:r>
          <a:r>
            <a:rPr kumimoji="0" lang="ar-EG" sz="1200" b="0" i="0" u="none" strike="noStrike" kern="0" cap="none" spc="0" normalizeH="0" baseline="0" noProof="0" smtClean="0">
              <a:ln w="0"/>
              <a:solidFill>
                <a:srgbClr val="FF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uLnTx/>
              <a:uFillTx/>
              <a:latin typeface="+mn-lt"/>
              <a:cs typeface="+mn-cs"/>
            </a:rPr>
            <a:t>المربعات باللون الابيض فقط </a:t>
          </a:r>
        </a:p>
        <a:p>
          <a:pPr marL="0" marR="0" lvl="0" indent="0" algn="ct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ar-EG" sz="1200" b="0" i="0" u="none" strike="noStrike" kern="0" cap="none" spc="0" normalizeH="0" baseline="0" noProof="0" smtClean="0">
              <a:ln w="0"/>
              <a:solidFill>
                <a:srgbClr val="FF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uLnTx/>
              <a:uFillTx/>
              <a:latin typeface="+mn-lt"/>
              <a:cs typeface="+mn-cs"/>
            </a:rPr>
            <a:t>محتوي الاسمنت بالخلطة</a:t>
          </a:r>
        </a:p>
      </xdr:txBody>
    </xdr:sp>
    <xdr:clientData/>
  </xdr:twoCellAnchor>
  <xdr:twoCellAnchor editAs="oneCell">
    <xdr:from>
      <xdr:col>16</xdr:col>
      <xdr:colOff>314325</xdr:colOff>
      <xdr:row>0</xdr:row>
      <xdr:rowOff>47625</xdr:rowOff>
    </xdr:from>
    <xdr:to>
      <xdr:col>18</xdr:col>
      <xdr:colOff>9524</xdr:colOff>
      <xdr:row>3</xdr:row>
      <xdr:rowOff>133349</xdr:rowOff>
    </xdr:to>
    <xdr:pic>
      <xdr:nvPicPr>
        <xdr:cNvPr id="12" name="Picture 1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23793276" y="47625"/>
          <a:ext cx="1066799" cy="628649"/>
        </a:xfrm>
        <a:prstGeom prst="roundRect">
          <a:avLst>
            <a:gd name="adj" fmla="val 16667"/>
          </a:avLst>
        </a:prstGeom>
        <a:ln>
          <a:noFill/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</xdr:spPr>
    </xdr:pic>
    <xdr:clientData/>
  </xdr:twoCellAnchor>
  <xdr:twoCellAnchor>
    <xdr:from>
      <xdr:col>14</xdr:col>
      <xdr:colOff>123825</xdr:colOff>
      <xdr:row>9</xdr:row>
      <xdr:rowOff>171450</xdr:rowOff>
    </xdr:from>
    <xdr:to>
      <xdr:col>16</xdr:col>
      <xdr:colOff>114300</xdr:colOff>
      <xdr:row>12</xdr:row>
      <xdr:rowOff>9525</xdr:rowOff>
    </xdr:to>
    <xdr:sp macro="" textlink="">
      <xdr:nvSpPr>
        <xdr:cNvPr id="15" name="Rounded Rectangle 14">
          <a:hlinkClick xmlns:r="http://schemas.openxmlformats.org/officeDocument/2006/relationships" r:id="rId2"/>
        </xdr:cNvPr>
        <xdr:cNvSpPr/>
      </xdr:nvSpPr>
      <xdr:spPr>
        <a:xfrm>
          <a:off x="11225060100" y="1876425"/>
          <a:ext cx="1362075" cy="400050"/>
        </a:xfrm>
        <a:prstGeom prst="roundRect">
          <a:avLst/>
        </a:prstGeom>
        <a:ln>
          <a:solidFill>
            <a:srgbClr val="00B050"/>
          </a:solidFill>
        </a:ln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1" anchor="t"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r" rtl="1"/>
          <a:r>
            <a:rPr lang="ar-EG" sz="1800" b="1" i="0" u="none" strike="noStrike" cap="none" spc="0">
              <a:ln/>
              <a:solidFill>
                <a:schemeClr val="bg1"/>
              </a:solidFill>
              <a:effectLst/>
              <a:latin typeface="Arabic Typesetting" panose="03020402040406030203" pitchFamily="66" charset="-78"/>
              <a:ea typeface="+mn-ea"/>
              <a:cs typeface="Arabic Typesetting" panose="03020402040406030203" pitchFamily="66" charset="-78"/>
            </a:rPr>
            <a:t>اضغط</a:t>
          </a:r>
          <a:r>
            <a:rPr lang="ar-EG" sz="1800" b="1" i="0" u="none" strike="noStrike" cap="none" spc="0" baseline="0">
              <a:ln/>
              <a:solidFill>
                <a:schemeClr val="bg1"/>
              </a:solidFill>
              <a:effectLst/>
              <a:latin typeface="Arabic Typesetting" panose="03020402040406030203" pitchFamily="66" charset="-78"/>
              <a:ea typeface="+mn-ea"/>
              <a:cs typeface="Arabic Typesetting" panose="03020402040406030203" pitchFamily="66" charset="-78"/>
            </a:rPr>
            <a:t> هنا لرؤية الصور</a:t>
          </a:r>
          <a:endParaRPr lang="ar-EG" sz="1800" b="1" u="none" cap="none" spc="0">
            <a:ln/>
            <a:solidFill>
              <a:schemeClr val="bg1"/>
            </a:solidFill>
            <a:effectLst/>
            <a:latin typeface="Arabic Typesetting" panose="03020402040406030203" pitchFamily="66" charset="-78"/>
            <a:cs typeface="Arabic Typesetting" panose="03020402040406030203" pitchFamily="66" charset="-78"/>
          </a:endParaRPr>
        </a:p>
      </xdr:txBody>
    </xdr:sp>
    <xdr:clientData/>
  </xdr:twoCellAnchor>
  <xdr:twoCellAnchor>
    <xdr:from>
      <xdr:col>0</xdr:col>
      <xdr:colOff>628650</xdr:colOff>
      <xdr:row>0</xdr:row>
      <xdr:rowOff>123825</xdr:rowOff>
    </xdr:from>
    <xdr:to>
      <xdr:col>2</xdr:col>
      <xdr:colOff>581025</xdr:colOff>
      <xdr:row>4</xdr:row>
      <xdr:rowOff>161926</xdr:rowOff>
    </xdr:to>
    <xdr:sp macro="[1]!DownRibbon19_Click" textlink="">
      <xdr:nvSpPr>
        <xdr:cNvPr id="16" name="Notched Right Arrow 15">
          <a:hlinkClick xmlns:r="http://schemas.openxmlformats.org/officeDocument/2006/relationships" r:id="rId3"/>
        </xdr:cNvPr>
        <xdr:cNvSpPr/>
      </xdr:nvSpPr>
      <xdr:spPr>
        <a:xfrm>
          <a:off x="11234194575" y="123825"/>
          <a:ext cx="1323975" cy="790576"/>
        </a:xfrm>
        <a:prstGeom prst="notchedRightArrow">
          <a:avLst/>
        </a:prstGeom>
        <a:ln/>
        <a:scene3d>
          <a:camera prst="orthographicFront"/>
          <a:lightRig rig="threePt" dir="t"/>
        </a:scene3d>
        <a:sp3d>
          <a:bevelT w="139700" prst="cross"/>
        </a:sp3d>
      </xdr:spPr>
      <xdr:style>
        <a:lnRef idx="1">
          <a:schemeClr val="accent6"/>
        </a:lnRef>
        <a:fillRef idx="3">
          <a:schemeClr val="accent6"/>
        </a:fillRef>
        <a:effectRef idx="2">
          <a:schemeClr val="accent6"/>
        </a:effectRef>
        <a:fontRef idx="minor">
          <a:schemeClr val="lt1"/>
        </a:fontRef>
      </xdr:style>
      <xdr:txBody>
        <a:bodyPr vertOverflow="clip" horzOverflow="clip" rtlCol="1" anchor="ctr"/>
        <a:lstStyle/>
        <a:p>
          <a:pPr marL="0" marR="0" lvl="0" indent="0" algn="ct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ar-SA" sz="1800" b="0" i="1" u="none" strike="noStrike" kern="0" cap="none" spc="0" normalizeH="0" baseline="0">
              <a:ln>
                <a:noFill/>
              </a:ln>
              <a:solidFill>
                <a:srgbClr val="FFC000"/>
              </a:solidFill>
              <a:effectLst/>
              <a:uLnTx/>
              <a:uFillTx/>
              <a:latin typeface="Andalus" panose="02020603050405020304" pitchFamily="18" charset="-78"/>
              <a:ea typeface="+mn-ea"/>
              <a:cs typeface="Andalus" panose="02020603050405020304" pitchFamily="18" charset="-78"/>
            </a:rPr>
            <a:t>عودة </a:t>
          </a:r>
          <a:endParaRPr kumimoji="0" lang="ar-EG" sz="1800" b="0" i="1" u="none" strike="noStrike" kern="0" cap="none" spc="0" normalizeH="0" baseline="0">
            <a:ln>
              <a:noFill/>
            </a:ln>
            <a:solidFill>
              <a:srgbClr val="FFC000"/>
            </a:solidFill>
            <a:effectLst/>
            <a:uLnTx/>
            <a:uFillTx/>
            <a:latin typeface="Andalus" panose="02020603050405020304" pitchFamily="18" charset="-78"/>
            <a:ea typeface="+mn-ea"/>
            <a:cs typeface="Andalus" panose="02020603050405020304" pitchFamily="18" charset="-78"/>
          </a:endParaRP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5</xdr:row>
      <xdr:rowOff>19050</xdr:rowOff>
    </xdr:from>
    <xdr:to>
      <xdr:col>9</xdr:col>
      <xdr:colOff>114301</xdr:colOff>
      <xdr:row>22</xdr:row>
      <xdr:rowOff>9525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29860699" y="923925"/>
          <a:ext cx="6086476" cy="3067050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  <a:extLst/>
      </xdr:spPr>
    </xdr:pic>
    <xdr:clientData/>
  </xdr:twoCellAnchor>
  <xdr:twoCellAnchor editAs="oneCell">
    <xdr:from>
      <xdr:col>9</xdr:col>
      <xdr:colOff>390525</xdr:colOff>
      <xdr:row>4</xdr:row>
      <xdr:rowOff>152400</xdr:rowOff>
    </xdr:from>
    <xdr:to>
      <xdr:col>13</xdr:col>
      <xdr:colOff>247650</xdr:colOff>
      <xdr:row>22</xdr:row>
      <xdr:rowOff>19050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26984150" y="876300"/>
          <a:ext cx="2600325" cy="3124200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13</xdr:col>
      <xdr:colOff>666750</xdr:colOff>
      <xdr:row>5</xdr:row>
      <xdr:rowOff>38100</xdr:rowOff>
    </xdr:from>
    <xdr:to>
      <xdr:col>17</xdr:col>
      <xdr:colOff>466725</xdr:colOff>
      <xdr:row>22</xdr:row>
      <xdr:rowOff>66674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24021875" y="942975"/>
          <a:ext cx="2543175" cy="3105149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>
    <xdr:from>
      <xdr:col>1</xdr:col>
      <xdr:colOff>38100</xdr:colOff>
      <xdr:row>0</xdr:row>
      <xdr:rowOff>133350</xdr:rowOff>
    </xdr:from>
    <xdr:to>
      <xdr:col>3</xdr:col>
      <xdr:colOff>171450</xdr:colOff>
      <xdr:row>4</xdr:row>
      <xdr:rowOff>133350</xdr:rowOff>
    </xdr:to>
    <xdr:sp macro="[1]!DownRibbon19_Click" textlink="">
      <xdr:nvSpPr>
        <xdr:cNvPr id="9" name="Notched Right Arrow 8">
          <a:hlinkClick xmlns:r="http://schemas.openxmlformats.org/officeDocument/2006/relationships" r:id="rId4"/>
        </xdr:cNvPr>
        <xdr:cNvSpPr/>
      </xdr:nvSpPr>
      <xdr:spPr>
        <a:xfrm>
          <a:off x="11233918350" y="133350"/>
          <a:ext cx="1504950" cy="723900"/>
        </a:xfrm>
        <a:prstGeom prst="notchedRightArrow">
          <a:avLst/>
        </a:prstGeom>
        <a:ln/>
        <a:scene3d>
          <a:camera prst="orthographicFront"/>
          <a:lightRig rig="threePt" dir="t"/>
        </a:scene3d>
        <a:sp3d>
          <a:bevelT w="139700" prst="cross"/>
        </a:sp3d>
      </xdr:spPr>
      <xdr:style>
        <a:lnRef idx="1">
          <a:schemeClr val="accent6"/>
        </a:lnRef>
        <a:fillRef idx="3">
          <a:schemeClr val="accent6"/>
        </a:fillRef>
        <a:effectRef idx="2">
          <a:schemeClr val="accent6"/>
        </a:effectRef>
        <a:fontRef idx="minor">
          <a:schemeClr val="lt1"/>
        </a:fontRef>
      </xdr:style>
      <xdr:txBody>
        <a:bodyPr vertOverflow="clip" horzOverflow="clip" rtlCol="1" anchor="ctr"/>
        <a:lstStyle/>
        <a:p>
          <a:pPr marL="0" marR="0" lvl="0" indent="0" algn="ct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ar-SA" sz="1800" b="0" i="1" u="none" strike="noStrike" kern="0" cap="none" spc="0" normalizeH="0" baseline="0">
              <a:ln>
                <a:noFill/>
              </a:ln>
              <a:solidFill>
                <a:srgbClr val="FFC000"/>
              </a:solidFill>
              <a:effectLst/>
              <a:uLnTx/>
              <a:uFillTx/>
              <a:latin typeface="Andalus" panose="02020603050405020304" pitchFamily="18" charset="-78"/>
              <a:ea typeface="+mn-ea"/>
              <a:cs typeface="Andalus" panose="02020603050405020304" pitchFamily="18" charset="-78"/>
            </a:rPr>
            <a:t>عودة </a:t>
          </a:r>
          <a:endParaRPr kumimoji="0" lang="ar-EG" sz="1800" b="0" i="1" u="none" strike="noStrike" kern="0" cap="none" spc="0" normalizeH="0" baseline="0">
            <a:ln>
              <a:noFill/>
            </a:ln>
            <a:solidFill>
              <a:srgbClr val="FFC000"/>
            </a:solidFill>
            <a:effectLst/>
            <a:uLnTx/>
            <a:uFillTx/>
            <a:latin typeface="Andalus" panose="02020603050405020304" pitchFamily="18" charset="-78"/>
            <a:ea typeface="+mn-ea"/>
            <a:cs typeface="Andalus" panose="02020603050405020304" pitchFamily="18" charset="-78"/>
          </a:endParaRP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485775</xdr:colOff>
      <xdr:row>6</xdr:row>
      <xdr:rowOff>171450</xdr:rowOff>
    </xdr:from>
    <xdr:to>
      <xdr:col>11</xdr:col>
      <xdr:colOff>561975</xdr:colOff>
      <xdr:row>22</xdr:row>
      <xdr:rowOff>19049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28041425" y="1257300"/>
          <a:ext cx="3505200" cy="2743199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12</xdr:col>
      <xdr:colOff>533400</xdr:colOff>
      <xdr:row>6</xdr:row>
      <xdr:rowOff>85725</xdr:rowOff>
    </xdr:from>
    <xdr:to>
      <xdr:col>17</xdr:col>
      <xdr:colOff>19050</xdr:colOff>
      <xdr:row>22</xdr:row>
      <xdr:rowOff>9525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24469550" y="1171575"/>
          <a:ext cx="2914650" cy="2819400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0</xdr:col>
      <xdr:colOff>504825</xdr:colOff>
      <xdr:row>6</xdr:row>
      <xdr:rowOff>171450</xdr:rowOff>
    </xdr:from>
    <xdr:to>
      <xdr:col>5</xdr:col>
      <xdr:colOff>581025</xdr:colOff>
      <xdr:row>21</xdr:row>
      <xdr:rowOff>95250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32137175" y="1257300"/>
          <a:ext cx="3505200" cy="2638425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>
    <xdr:from>
      <xdr:col>1</xdr:col>
      <xdr:colOff>0</xdr:colOff>
      <xdr:row>1</xdr:row>
      <xdr:rowOff>0</xdr:rowOff>
    </xdr:from>
    <xdr:to>
      <xdr:col>2</xdr:col>
      <xdr:colOff>638175</xdr:colOff>
      <xdr:row>5</xdr:row>
      <xdr:rowOff>66676</xdr:rowOff>
    </xdr:to>
    <xdr:sp macro="[1]!DownRibbon19_Click" textlink="">
      <xdr:nvSpPr>
        <xdr:cNvPr id="8" name="Notched Right Arrow 7">
          <a:hlinkClick xmlns:r="http://schemas.openxmlformats.org/officeDocument/2006/relationships" r:id="rId4"/>
        </xdr:cNvPr>
        <xdr:cNvSpPr/>
      </xdr:nvSpPr>
      <xdr:spPr>
        <a:xfrm>
          <a:off x="11234137425" y="180975"/>
          <a:ext cx="1323975" cy="790576"/>
        </a:xfrm>
        <a:prstGeom prst="notchedRightArrow">
          <a:avLst/>
        </a:prstGeom>
        <a:ln/>
        <a:scene3d>
          <a:camera prst="orthographicFront"/>
          <a:lightRig rig="threePt" dir="t"/>
        </a:scene3d>
        <a:sp3d>
          <a:bevelT w="139700" prst="cross"/>
        </a:sp3d>
      </xdr:spPr>
      <xdr:style>
        <a:lnRef idx="1">
          <a:schemeClr val="accent6"/>
        </a:lnRef>
        <a:fillRef idx="3">
          <a:schemeClr val="accent6"/>
        </a:fillRef>
        <a:effectRef idx="2">
          <a:schemeClr val="accent6"/>
        </a:effectRef>
        <a:fontRef idx="minor">
          <a:schemeClr val="lt1"/>
        </a:fontRef>
      </xdr:style>
      <xdr:txBody>
        <a:bodyPr vertOverflow="clip" horzOverflow="clip" rtlCol="1" anchor="ctr"/>
        <a:lstStyle/>
        <a:p>
          <a:pPr marL="0" marR="0" lvl="0" indent="0" algn="ct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ar-SA" sz="1800" b="0" i="1" u="none" strike="noStrike" kern="0" cap="none" spc="0" normalizeH="0" baseline="0">
              <a:ln>
                <a:noFill/>
              </a:ln>
              <a:solidFill>
                <a:srgbClr val="FFC000"/>
              </a:solidFill>
              <a:effectLst/>
              <a:uLnTx/>
              <a:uFillTx/>
              <a:latin typeface="Andalus" panose="02020603050405020304" pitchFamily="18" charset="-78"/>
              <a:ea typeface="+mn-ea"/>
              <a:cs typeface="Andalus" panose="02020603050405020304" pitchFamily="18" charset="-78"/>
            </a:rPr>
            <a:t>عودة </a:t>
          </a:r>
          <a:endParaRPr kumimoji="0" lang="ar-EG" sz="1800" b="0" i="1" u="none" strike="noStrike" kern="0" cap="none" spc="0" normalizeH="0" baseline="0">
            <a:ln>
              <a:noFill/>
            </a:ln>
            <a:solidFill>
              <a:srgbClr val="FFC000"/>
            </a:solidFill>
            <a:effectLst/>
            <a:uLnTx/>
            <a:uFillTx/>
            <a:latin typeface="Andalus" panose="02020603050405020304" pitchFamily="18" charset="-78"/>
            <a:ea typeface="+mn-ea"/>
            <a:cs typeface="Andalus" panose="02020603050405020304" pitchFamily="18" charset="-78"/>
          </a:endParaRP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276225</xdr:colOff>
      <xdr:row>6</xdr:row>
      <xdr:rowOff>123825</xdr:rowOff>
    </xdr:from>
    <xdr:to>
      <xdr:col>12</xdr:col>
      <xdr:colOff>314325</xdr:colOff>
      <xdr:row>23</xdr:row>
      <xdr:rowOff>9525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27603275" y="1209675"/>
          <a:ext cx="2781300" cy="2962275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1</xdr:col>
      <xdr:colOff>142875</xdr:colOff>
      <xdr:row>5</xdr:row>
      <xdr:rowOff>133350</xdr:rowOff>
    </xdr:from>
    <xdr:to>
      <xdr:col>7</xdr:col>
      <xdr:colOff>371476</xdr:colOff>
      <xdr:row>15</xdr:row>
      <xdr:rowOff>66675</xdr:rowOff>
    </xdr:to>
    <xdr:pic>
      <xdr:nvPicPr>
        <xdr:cNvPr id="7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30975124" y="1038225"/>
          <a:ext cx="4343401" cy="1743075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  <a:extLst/>
      </xdr:spPr>
    </xdr:pic>
    <xdr:clientData/>
  </xdr:twoCellAnchor>
  <xdr:twoCellAnchor editAs="oneCell">
    <xdr:from>
      <xdr:col>13</xdr:col>
      <xdr:colOff>342900</xdr:colOff>
      <xdr:row>6</xdr:row>
      <xdr:rowOff>171450</xdr:rowOff>
    </xdr:from>
    <xdr:to>
      <xdr:col>17</xdr:col>
      <xdr:colOff>219075</xdr:colOff>
      <xdr:row>22</xdr:row>
      <xdr:rowOff>171450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24269525" y="1257300"/>
          <a:ext cx="2619375" cy="2895600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1</xdr:col>
      <xdr:colOff>66675</xdr:colOff>
      <xdr:row>16</xdr:row>
      <xdr:rowOff>133350</xdr:rowOff>
    </xdr:from>
    <xdr:to>
      <xdr:col>7</xdr:col>
      <xdr:colOff>352425</xdr:colOff>
      <xdr:row>25</xdr:row>
      <xdr:rowOff>76200</xdr:rowOff>
    </xdr:to>
    <xdr:pic>
      <xdr:nvPicPr>
        <xdr:cNvPr id="9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30994175" y="3028950"/>
          <a:ext cx="4400550" cy="1571625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  <a:extLst/>
      </xdr:spPr>
    </xdr:pic>
    <xdr:clientData/>
  </xdr:twoCellAnchor>
  <xdr:twoCellAnchor>
    <xdr:from>
      <xdr:col>0</xdr:col>
      <xdr:colOff>333375</xdr:colOff>
      <xdr:row>0</xdr:row>
      <xdr:rowOff>123825</xdr:rowOff>
    </xdr:from>
    <xdr:to>
      <xdr:col>2</xdr:col>
      <xdr:colOff>285750</xdr:colOff>
      <xdr:row>5</xdr:row>
      <xdr:rowOff>9526</xdr:rowOff>
    </xdr:to>
    <xdr:sp macro="[1]!DownRibbon19_Click" textlink="">
      <xdr:nvSpPr>
        <xdr:cNvPr id="11" name="Notched Right Arrow 10">
          <a:hlinkClick xmlns:r="http://schemas.openxmlformats.org/officeDocument/2006/relationships" r:id="rId5"/>
        </xdr:cNvPr>
        <xdr:cNvSpPr/>
      </xdr:nvSpPr>
      <xdr:spPr>
        <a:xfrm>
          <a:off x="11234489850" y="123825"/>
          <a:ext cx="1323975" cy="790576"/>
        </a:xfrm>
        <a:prstGeom prst="notchedRightArrow">
          <a:avLst/>
        </a:prstGeom>
        <a:ln/>
        <a:scene3d>
          <a:camera prst="orthographicFront"/>
          <a:lightRig rig="threePt" dir="t"/>
        </a:scene3d>
        <a:sp3d>
          <a:bevelT w="139700" prst="cross"/>
        </a:sp3d>
      </xdr:spPr>
      <xdr:style>
        <a:lnRef idx="1">
          <a:schemeClr val="accent6"/>
        </a:lnRef>
        <a:fillRef idx="3">
          <a:schemeClr val="accent6"/>
        </a:fillRef>
        <a:effectRef idx="2">
          <a:schemeClr val="accent6"/>
        </a:effectRef>
        <a:fontRef idx="minor">
          <a:schemeClr val="lt1"/>
        </a:fontRef>
      </xdr:style>
      <xdr:txBody>
        <a:bodyPr vertOverflow="clip" horzOverflow="clip" rtlCol="1" anchor="ctr"/>
        <a:lstStyle/>
        <a:p>
          <a:pPr marL="0" marR="0" lvl="0" indent="0" algn="ct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ar-SA" sz="1800" b="0" i="1" u="none" strike="noStrike" kern="0" cap="none" spc="0" normalizeH="0" baseline="0">
              <a:ln>
                <a:noFill/>
              </a:ln>
              <a:solidFill>
                <a:srgbClr val="FFC000"/>
              </a:solidFill>
              <a:effectLst/>
              <a:uLnTx/>
              <a:uFillTx/>
              <a:latin typeface="Andalus" panose="02020603050405020304" pitchFamily="18" charset="-78"/>
              <a:ea typeface="+mn-ea"/>
              <a:cs typeface="Andalus" panose="02020603050405020304" pitchFamily="18" charset="-78"/>
            </a:rPr>
            <a:t>عودة </a:t>
          </a:r>
          <a:endParaRPr kumimoji="0" lang="ar-EG" sz="1800" b="0" i="1" u="none" strike="noStrike" kern="0" cap="none" spc="0" normalizeH="0" baseline="0">
            <a:ln>
              <a:noFill/>
            </a:ln>
            <a:solidFill>
              <a:srgbClr val="FFC000"/>
            </a:solidFill>
            <a:effectLst/>
            <a:uLnTx/>
            <a:uFillTx/>
            <a:latin typeface="Andalus" panose="02020603050405020304" pitchFamily="18" charset="-78"/>
            <a:ea typeface="+mn-ea"/>
            <a:cs typeface="Andalus" panose="02020603050405020304" pitchFamily="18" charset="-78"/>
          </a:endParaRP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647700</xdr:colOff>
      <xdr:row>1</xdr:row>
      <xdr:rowOff>142875</xdr:rowOff>
    </xdr:from>
    <xdr:to>
      <xdr:col>17</xdr:col>
      <xdr:colOff>152400</xdr:colOff>
      <xdr:row>23</xdr:row>
      <xdr:rowOff>123825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24336200" y="323850"/>
          <a:ext cx="2933700" cy="3962400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0</xdr:col>
      <xdr:colOff>247650</xdr:colOff>
      <xdr:row>8</xdr:row>
      <xdr:rowOff>114299</xdr:rowOff>
    </xdr:from>
    <xdr:to>
      <xdr:col>6</xdr:col>
      <xdr:colOff>390525</xdr:colOff>
      <xdr:row>22</xdr:row>
      <xdr:rowOff>180974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31641875" y="1562099"/>
          <a:ext cx="4257675" cy="2600325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7</xdr:col>
      <xdr:colOff>390524</xdr:colOff>
      <xdr:row>2</xdr:row>
      <xdr:rowOff>85725</xdr:rowOff>
    </xdr:from>
    <xdr:to>
      <xdr:col>11</xdr:col>
      <xdr:colOff>581024</xdr:colOff>
      <xdr:row>13</xdr:row>
      <xdr:rowOff>38100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28022376" y="447675"/>
          <a:ext cx="2933700" cy="1943100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7</xdr:col>
      <xdr:colOff>352424</xdr:colOff>
      <xdr:row>14</xdr:row>
      <xdr:rowOff>144549</xdr:rowOff>
    </xdr:from>
    <xdr:to>
      <xdr:col>11</xdr:col>
      <xdr:colOff>571500</xdr:colOff>
      <xdr:row>25</xdr:row>
      <xdr:rowOff>171450</xdr:rowOff>
    </xdr:to>
    <xdr:pic>
      <xdr:nvPicPr>
        <xdr:cNvPr id="9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28031900" y="2678199"/>
          <a:ext cx="2962276" cy="2017626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  <a:extLst/>
      </xdr:spPr>
    </xdr:pic>
    <xdr:clientData/>
  </xdr:twoCellAnchor>
  <xdr:twoCellAnchor>
    <xdr:from>
      <xdr:col>0</xdr:col>
      <xdr:colOff>552450</xdr:colOff>
      <xdr:row>0</xdr:row>
      <xdr:rowOff>171450</xdr:rowOff>
    </xdr:from>
    <xdr:to>
      <xdr:col>2</xdr:col>
      <xdr:colOff>504825</xdr:colOff>
      <xdr:row>5</xdr:row>
      <xdr:rowOff>57151</xdr:rowOff>
    </xdr:to>
    <xdr:sp macro="[1]!DownRibbon19_Click" textlink="">
      <xdr:nvSpPr>
        <xdr:cNvPr id="10" name="Notched Right Arrow 9">
          <a:hlinkClick xmlns:r="http://schemas.openxmlformats.org/officeDocument/2006/relationships" r:id="rId5"/>
        </xdr:cNvPr>
        <xdr:cNvSpPr/>
      </xdr:nvSpPr>
      <xdr:spPr>
        <a:xfrm>
          <a:off x="11234270775" y="171450"/>
          <a:ext cx="1323975" cy="790576"/>
        </a:xfrm>
        <a:prstGeom prst="notchedRightArrow">
          <a:avLst/>
        </a:prstGeom>
        <a:ln/>
        <a:scene3d>
          <a:camera prst="orthographicFront"/>
          <a:lightRig rig="threePt" dir="t"/>
        </a:scene3d>
        <a:sp3d>
          <a:bevelT w="139700" prst="cross"/>
        </a:sp3d>
      </xdr:spPr>
      <xdr:style>
        <a:lnRef idx="1">
          <a:schemeClr val="accent6"/>
        </a:lnRef>
        <a:fillRef idx="3">
          <a:schemeClr val="accent6"/>
        </a:fillRef>
        <a:effectRef idx="2">
          <a:schemeClr val="accent6"/>
        </a:effectRef>
        <a:fontRef idx="minor">
          <a:schemeClr val="lt1"/>
        </a:fontRef>
      </xdr:style>
      <xdr:txBody>
        <a:bodyPr vertOverflow="clip" horzOverflow="clip" rtlCol="1" anchor="ctr"/>
        <a:lstStyle/>
        <a:p>
          <a:pPr marL="0" marR="0" lvl="0" indent="0" algn="ct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ar-SA" sz="1800" b="0" i="1" u="none" strike="noStrike" kern="0" cap="none" spc="0" normalizeH="0" baseline="0">
              <a:ln>
                <a:noFill/>
              </a:ln>
              <a:solidFill>
                <a:srgbClr val="FFC000"/>
              </a:solidFill>
              <a:effectLst/>
              <a:uLnTx/>
              <a:uFillTx/>
              <a:latin typeface="Andalus" panose="02020603050405020304" pitchFamily="18" charset="-78"/>
              <a:ea typeface="+mn-ea"/>
              <a:cs typeface="Andalus" panose="02020603050405020304" pitchFamily="18" charset="-78"/>
            </a:rPr>
            <a:t>عودة </a:t>
          </a:r>
          <a:endParaRPr kumimoji="0" lang="ar-EG" sz="1800" b="0" i="1" u="none" strike="noStrike" kern="0" cap="none" spc="0" normalizeH="0" baseline="0">
            <a:ln>
              <a:noFill/>
            </a:ln>
            <a:solidFill>
              <a:srgbClr val="FFC000"/>
            </a:solidFill>
            <a:effectLst/>
            <a:uLnTx/>
            <a:uFillTx/>
            <a:latin typeface="Andalus" panose="02020603050405020304" pitchFamily="18" charset="-78"/>
            <a:ea typeface="+mn-ea"/>
            <a:cs typeface="Andalus" panose="02020603050405020304" pitchFamily="18" charset="-78"/>
          </a:endParaRP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600075</xdr:colOff>
      <xdr:row>8</xdr:row>
      <xdr:rowOff>0</xdr:rowOff>
    </xdr:from>
    <xdr:to>
      <xdr:col>5</xdr:col>
      <xdr:colOff>104775</xdr:colOff>
      <xdr:row>21</xdr:row>
      <xdr:rowOff>142875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32613425" y="1447800"/>
          <a:ext cx="2933700" cy="2495550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5</xdr:col>
      <xdr:colOff>638175</xdr:colOff>
      <xdr:row>8</xdr:row>
      <xdr:rowOff>66675</xdr:rowOff>
    </xdr:from>
    <xdr:to>
      <xdr:col>10</xdr:col>
      <xdr:colOff>609601</xdr:colOff>
      <xdr:row>22</xdr:row>
      <xdr:rowOff>38100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28679599" y="1514475"/>
          <a:ext cx="3400426" cy="2505075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12</xdr:col>
      <xdr:colOff>123825</xdr:colOff>
      <xdr:row>8</xdr:row>
      <xdr:rowOff>85725</xdr:rowOff>
    </xdr:from>
    <xdr:to>
      <xdr:col>17</xdr:col>
      <xdr:colOff>47625</xdr:colOff>
      <xdr:row>21</xdr:row>
      <xdr:rowOff>152400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24440975" y="1533525"/>
          <a:ext cx="3352800" cy="2419350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>
    <xdr:from>
      <xdr:col>1</xdr:col>
      <xdr:colOff>28575</xdr:colOff>
      <xdr:row>1</xdr:row>
      <xdr:rowOff>76200</xdr:rowOff>
    </xdr:from>
    <xdr:to>
      <xdr:col>2</xdr:col>
      <xdr:colOff>666750</xdr:colOff>
      <xdr:row>5</xdr:row>
      <xdr:rowOff>142876</xdr:rowOff>
    </xdr:to>
    <xdr:sp macro="[1]!DownRibbon19_Click" textlink="">
      <xdr:nvSpPr>
        <xdr:cNvPr id="8" name="Notched Right Arrow 7">
          <a:hlinkClick xmlns:r="http://schemas.openxmlformats.org/officeDocument/2006/relationships" r:id="rId4"/>
        </xdr:cNvPr>
        <xdr:cNvSpPr/>
      </xdr:nvSpPr>
      <xdr:spPr>
        <a:xfrm>
          <a:off x="11234108850" y="257175"/>
          <a:ext cx="1323975" cy="790576"/>
        </a:xfrm>
        <a:prstGeom prst="notchedRightArrow">
          <a:avLst/>
        </a:prstGeom>
        <a:ln/>
        <a:scene3d>
          <a:camera prst="orthographicFront"/>
          <a:lightRig rig="threePt" dir="t"/>
        </a:scene3d>
        <a:sp3d>
          <a:bevelT w="139700" prst="cross"/>
        </a:sp3d>
      </xdr:spPr>
      <xdr:style>
        <a:lnRef idx="1">
          <a:schemeClr val="accent6"/>
        </a:lnRef>
        <a:fillRef idx="3">
          <a:schemeClr val="accent6"/>
        </a:fillRef>
        <a:effectRef idx="2">
          <a:schemeClr val="accent6"/>
        </a:effectRef>
        <a:fontRef idx="minor">
          <a:schemeClr val="lt1"/>
        </a:fontRef>
      </xdr:style>
      <xdr:txBody>
        <a:bodyPr vertOverflow="clip" horzOverflow="clip" rtlCol="1" anchor="ctr"/>
        <a:lstStyle/>
        <a:p>
          <a:pPr marL="0" marR="0" lvl="0" indent="0" algn="ct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ar-SA" sz="1800" b="0" i="1" u="none" strike="noStrike" kern="0" cap="none" spc="0" normalizeH="0" baseline="0">
              <a:ln>
                <a:noFill/>
              </a:ln>
              <a:solidFill>
                <a:srgbClr val="FFC000"/>
              </a:solidFill>
              <a:effectLst/>
              <a:uLnTx/>
              <a:uFillTx/>
              <a:latin typeface="Andalus" panose="02020603050405020304" pitchFamily="18" charset="-78"/>
              <a:ea typeface="+mn-ea"/>
              <a:cs typeface="Andalus" panose="02020603050405020304" pitchFamily="18" charset="-78"/>
            </a:rPr>
            <a:t>عودة </a:t>
          </a:r>
          <a:endParaRPr kumimoji="0" lang="ar-EG" sz="1800" b="0" i="1" u="none" strike="noStrike" kern="0" cap="none" spc="0" normalizeH="0" baseline="0">
            <a:ln>
              <a:noFill/>
            </a:ln>
            <a:solidFill>
              <a:srgbClr val="FFC000"/>
            </a:solidFill>
            <a:effectLst/>
            <a:uLnTx/>
            <a:uFillTx/>
            <a:latin typeface="Andalus" panose="02020603050405020304" pitchFamily="18" charset="-78"/>
            <a:ea typeface="+mn-ea"/>
            <a:cs typeface="Andalus" panose="02020603050405020304" pitchFamily="18" charset="-78"/>
          </a:endParaRP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590550</xdr:colOff>
      <xdr:row>9</xdr:row>
      <xdr:rowOff>104775</xdr:rowOff>
    </xdr:from>
    <xdr:to>
      <xdr:col>4</xdr:col>
      <xdr:colOff>647700</xdr:colOff>
      <xdr:row>21</xdr:row>
      <xdr:rowOff>57150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32756300" y="1733550"/>
          <a:ext cx="2800350" cy="2124075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5</xdr:col>
      <xdr:colOff>619126</xdr:colOff>
      <xdr:row>9</xdr:row>
      <xdr:rowOff>28575</xdr:rowOff>
    </xdr:from>
    <xdr:to>
      <xdr:col>10</xdr:col>
      <xdr:colOff>352425</xdr:colOff>
      <xdr:row>21</xdr:row>
      <xdr:rowOff>38100</xdr:rowOff>
    </xdr:to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28936775" y="1657350"/>
          <a:ext cx="3162299" cy="2181225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11</xdr:col>
      <xdr:colOff>314325</xdr:colOff>
      <xdr:row>9</xdr:row>
      <xdr:rowOff>66676</xdr:rowOff>
    </xdr:from>
    <xdr:to>
      <xdr:col>16</xdr:col>
      <xdr:colOff>533400</xdr:colOff>
      <xdr:row>21</xdr:row>
      <xdr:rowOff>85726</xdr:rowOff>
    </xdr:to>
    <xdr:pic>
      <xdr:nvPicPr>
        <xdr:cNvPr id="10" name="Picture 9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24641000" y="1695451"/>
          <a:ext cx="3648075" cy="2190750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>
    <xdr:from>
      <xdr:col>0</xdr:col>
      <xdr:colOff>628650</xdr:colOff>
      <xdr:row>1</xdr:row>
      <xdr:rowOff>133350</xdr:rowOff>
    </xdr:from>
    <xdr:to>
      <xdr:col>2</xdr:col>
      <xdr:colOff>581025</xdr:colOff>
      <xdr:row>6</xdr:row>
      <xdr:rowOff>19051</xdr:rowOff>
    </xdr:to>
    <xdr:sp macro="[1]!DownRibbon19_Click" textlink="">
      <xdr:nvSpPr>
        <xdr:cNvPr id="12" name="Notched Right Arrow 11">
          <a:hlinkClick xmlns:r="http://schemas.openxmlformats.org/officeDocument/2006/relationships" r:id="rId4"/>
        </xdr:cNvPr>
        <xdr:cNvSpPr/>
      </xdr:nvSpPr>
      <xdr:spPr>
        <a:xfrm>
          <a:off x="11234194575" y="314325"/>
          <a:ext cx="1323975" cy="790576"/>
        </a:xfrm>
        <a:prstGeom prst="notchedRightArrow">
          <a:avLst/>
        </a:prstGeom>
        <a:ln/>
        <a:scene3d>
          <a:camera prst="orthographicFront"/>
          <a:lightRig rig="threePt" dir="t"/>
        </a:scene3d>
        <a:sp3d>
          <a:bevelT w="139700" prst="cross"/>
        </a:sp3d>
      </xdr:spPr>
      <xdr:style>
        <a:lnRef idx="1">
          <a:schemeClr val="accent6"/>
        </a:lnRef>
        <a:fillRef idx="3">
          <a:schemeClr val="accent6"/>
        </a:fillRef>
        <a:effectRef idx="2">
          <a:schemeClr val="accent6"/>
        </a:effectRef>
        <a:fontRef idx="minor">
          <a:schemeClr val="lt1"/>
        </a:fontRef>
      </xdr:style>
      <xdr:txBody>
        <a:bodyPr vertOverflow="clip" horzOverflow="clip" rtlCol="1" anchor="ctr"/>
        <a:lstStyle/>
        <a:p>
          <a:pPr marL="0" marR="0" lvl="0" indent="0" algn="ct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ar-SA" sz="1800" b="0" i="1" u="none" strike="noStrike" kern="0" cap="none" spc="0" normalizeH="0" baseline="0">
              <a:ln>
                <a:noFill/>
              </a:ln>
              <a:solidFill>
                <a:srgbClr val="FFC000"/>
              </a:solidFill>
              <a:effectLst/>
              <a:uLnTx/>
              <a:uFillTx/>
              <a:latin typeface="Andalus" panose="02020603050405020304" pitchFamily="18" charset="-78"/>
              <a:ea typeface="+mn-ea"/>
              <a:cs typeface="Andalus" panose="02020603050405020304" pitchFamily="18" charset="-78"/>
            </a:rPr>
            <a:t>عودة </a:t>
          </a:r>
          <a:endParaRPr kumimoji="0" lang="ar-EG" sz="1800" b="0" i="1" u="none" strike="noStrike" kern="0" cap="none" spc="0" normalizeH="0" baseline="0">
            <a:ln>
              <a:noFill/>
            </a:ln>
            <a:solidFill>
              <a:srgbClr val="FFC000"/>
            </a:solidFill>
            <a:effectLst/>
            <a:uLnTx/>
            <a:uFillTx/>
            <a:latin typeface="Andalus" panose="02020603050405020304" pitchFamily="18" charset="-78"/>
            <a:ea typeface="+mn-ea"/>
            <a:cs typeface="Andalus" panose="02020603050405020304" pitchFamily="18" charset="-78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0</xdr:row>
      <xdr:rowOff>38101</xdr:rowOff>
    </xdr:from>
    <xdr:to>
      <xdr:col>14</xdr:col>
      <xdr:colOff>600075</xdr:colOff>
      <xdr:row>2</xdr:row>
      <xdr:rowOff>161925</xdr:rowOff>
    </xdr:to>
    <xdr:sp macro="[1]!DownRibbon19_Click" textlink="">
      <xdr:nvSpPr>
        <xdr:cNvPr id="3" name="Down Ribbon 2"/>
        <xdr:cNvSpPr/>
      </xdr:nvSpPr>
      <xdr:spPr>
        <a:xfrm>
          <a:off x="11225945925" y="38101"/>
          <a:ext cx="10172700" cy="485774"/>
        </a:xfrm>
        <a:prstGeom prst="ribbon">
          <a:avLst/>
        </a:prstGeom>
        <a:gradFill flip="none" rotWithShape="1">
          <a:gsLst>
            <a:gs pos="0">
              <a:schemeClr val="accent4">
                <a:lumMod val="40000"/>
                <a:lumOff val="60000"/>
              </a:schemeClr>
            </a:gs>
            <a:gs pos="47000">
              <a:schemeClr val="accent4">
                <a:lumMod val="95000"/>
                <a:lumOff val="5000"/>
              </a:schemeClr>
            </a:gs>
            <a:gs pos="67000">
              <a:schemeClr val="accent4">
                <a:lumMod val="60000"/>
              </a:schemeClr>
            </a:gs>
          </a:gsLst>
          <a:path path="circle">
            <a:fillToRect l="50000" t="50000" r="50000" b="50000"/>
          </a:path>
          <a:tileRect/>
        </a:gradFill>
        <a:ln/>
        <a:scene3d>
          <a:camera prst="perspectiveBelow"/>
          <a:lightRig rig="threePt" dir="t"/>
        </a:scene3d>
        <a:sp3d>
          <a:bevelT/>
        </a:sp3d>
      </xdr:spPr>
      <xdr:style>
        <a:lnRef idx="1">
          <a:schemeClr val="accent6"/>
        </a:lnRef>
        <a:fillRef idx="3">
          <a:schemeClr val="accent6"/>
        </a:fillRef>
        <a:effectRef idx="2">
          <a:schemeClr val="accent6"/>
        </a:effectRef>
        <a:fontRef idx="minor">
          <a:schemeClr val="lt1"/>
        </a:fontRef>
      </xdr:style>
      <xdr:txBody>
        <a:bodyPr rot="0" spcFirstLastPara="0" vertOverflow="clip" horzOverflow="clip" vert="horz" wrap="square" lIns="91440" tIns="45720" rIns="91440" bIns="45720" numCol="1" spcCol="0" rtlCol="1" fromWordArt="0" anchor="t" anchorCtr="0" forceAA="0" compatLnSpc="1">
          <a:prstTxWarp prst="textNoShape">
            <a:avLst/>
          </a:prstTxWarp>
          <a:noAutofit/>
        </a:bodyPr>
        <a:lstStyle/>
        <a:p>
          <a:pPr marL="0" marR="0" lvl="0" indent="0" algn="ct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ar-EG" sz="1800" b="0" cap="none" spc="0" baseline="0" noProof="0" smtClean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abic Typesetting" panose="03020402040406030203" pitchFamily="66" charset="-78"/>
              <a:ea typeface="+mn-ea"/>
              <a:cs typeface="Arabic Typesetting" panose="03020402040406030203" pitchFamily="66" charset="-78"/>
            </a:rPr>
            <a:t>البرنامج الكامل للحصر الكميات وحساب التكاليف للعناصر الخرسانية المسلحة </a:t>
          </a:r>
        </a:p>
      </xdr:txBody>
    </xdr:sp>
    <xdr:clientData/>
  </xdr:twoCellAnchor>
  <xdr:twoCellAnchor editAs="oneCell">
    <xdr:from>
      <xdr:col>8</xdr:col>
      <xdr:colOff>590550</xdr:colOff>
      <xdr:row>4</xdr:row>
      <xdr:rowOff>38100</xdr:rowOff>
    </xdr:from>
    <xdr:to>
      <xdr:col>9</xdr:col>
      <xdr:colOff>409574</xdr:colOff>
      <xdr:row>6</xdr:row>
      <xdr:rowOff>57150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29565426" y="762000"/>
          <a:ext cx="504824" cy="381000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9</xdr:col>
      <xdr:colOff>647700</xdr:colOff>
      <xdr:row>6</xdr:row>
      <xdr:rowOff>47625</xdr:rowOff>
    </xdr:from>
    <xdr:to>
      <xdr:col>10</xdr:col>
      <xdr:colOff>561975</xdr:colOff>
      <xdr:row>8</xdr:row>
      <xdr:rowOff>66675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28727225" y="1133475"/>
          <a:ext cx="600075" cy="381000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11</xdr:col>
      <xdr:colOff>485774</xdr:colOff>
      <xdr:row>5</xdr:row>
      <xdr:rowOff>104775</xdr:rowOff>
    </xdr:from>
    <xdr:to>
      <xdr:col>15</xdr:col>
      <xdr:colOff>619124</xdr:colOff>
      <xdr:row>19</xdr:row>
      <xdr:rowOff>19051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25241076" y="1009650"/>
          <a:ext cx="2876550" cy="2447926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>
    <xdr:from>
      <xdr:col>5</xdr:col>
      <xdr:colOff>200025</xdr:colOff>
      <xdr:row>22</xdr:row>
      <xdr:rowOff>104776</xdr:rowOff>
    </xdr:from>
    <xdr:to>
      <xdr:col>9</xdr:col>
      <xdr:colOff>152400</xdr:colOff>
      <xdr:row>25</xdr:row>
      <xdr:rowOff>9525</xdr:rowOff>
    </xdr:to>
    <xdr:sp macro="" textlink="">
      <xdr:nvSpPr>
        <xdr:cNvPr id="9" name="Rounded Rectangle 8">
          <a:hlinkClick xmlns:r="http://schemas.openxmlformats.org/officeDocument/2006/relationships" r:id="rId4"/>
        </xdr:cNvPr>
        <xdr:cNvSpPr/>
      </xdr:nvSpPr>
      <xdr:spPr>
        <a:xfrm>
          <a:off x="11229822600" y="4105276"/>
          <a:ext cx="2695575" cy="447674"/>
        </a:xfrm>
        <a:prstGeom prst="roundRect">
          <a:avLst/>
        </a:prstGeom>
        <a:gradFill flip="none" rotWithShape="1">
          <a:gsLst>
            <a:gs pos="0">
              <a:schemeClr val="accent4">
                <a:lumMod val="40000"/>
                <a:lumOff val="60000"/>
              </a:schemeClr>
            </a:gs>
            <a:gs pos="47000">
              <a:schemeClr val="accent4">
                <a:lumMod val="95000"/>
                <a:lumOff val="5000"/>
              </a:schemeClr>
            </a:gs>
            <a:gs pos="67000">
              <a:schemeClr val="accent4">
                <a:lumMod val="60000"/>
              </a:schemeClr>
            </a:gs>
          </a:gsLst>
          <a:path path="circle">
            <a:fillToRect l="50000" t="50000" r="50000" b="50000"/>
          </a:path>
          <a:tileRect/>
        </a:gradFill>
        <a:ln/>
        <a:scene3d>
          <a:camera prst="orthographicFront"/>
          <a:lightRig rig="threePt" dir="t"/>
        </a:scene3d>
        <a:sp3d>
          <a:bevelT/>
        </a:sp3d>
      </xdr:spPr>
      <xdr:style>
        <a:lnRef idx="1">
          <a:schemeClr val="accent6"/>
        </a:lnRef>
        <a:fillRef idx="3">
          <a:schemeClr val="accent6"/>
        </a:fillRef>
        <a:effectRef idx="2">
          <a:schemeClr val="accent6"/>
        </a:effectRef>
        <a:fontRef idx="minor">
          <a:schemeClr val="lt1"/>
        </a:fontRef>
      </xdr:style>
      <xdr:txBody>
        <a:bodyPr vertOverflow="clip" horzOverflow="clip" rtlCol="1" anchor="t"/>
        <a:lstStyle/>
        <a:p>
          <a:pPr marL="0" indent="0" algn="ctr" rtl="1"/>
          <a:r>
            <a:rPr lang="ar-EG" sz="1800" b="1" cap="none" spc="0" baseline="0">
              <a:ln w="9525">
                <a:solidFill>
                  <a:schemeClr val="bg1"/>
                </a:solidFill>
                <a:prstDash val="solid"/>
              </a:ln>
              <a:solidFill>
                <a:schemeClr val="tx1"/>
              </a:solidFill>
              <a:effectLst>
                <a:outerShdw blurRad="12700" dist="38100" dir="2700000" algn="tl" rotWithShape="0">
                  <a:schemeClr val="bg1">
                    <a:lumMod val="50000"/>
                  </a:schemeClr>
                </a:outerShdw>
              </a:effectLst>
              <a:latin typeface="+mn-lt"/>
              <a:ea typeface="+mn-ea"/>
              <a:cs typeface="+mn-cs"/>
            </a:rPr>
            <a:t>اضغط هنا للدخول الي للبرنامج</a:t>
          </a:r>
        </a:p>
      </xdr:txBody>
    </xdr:sp>
    <xdr:clientData/>
  </xdr:twoCellAnchor>
  <xdr:twoCellAnchor editAs="oneCell">
    <xdr:from>
      <xdr:col>9</xdr:col>
      <xdr:colOff>676275</xdr:colOff>
      <xdr:row>22</xdr:row>
      <xdr:rowOff>142875</xdr:rowOff>
    </xdr:from>
    <xdr:to>
      <xdr:col>12</xdr:col>
      <xdr:colOff>171450</xdr:colOff>
      <xdr:row>25</xdr:row>
      <xdr:rowOff>9525</xdr:rowOff>
    </xdr:to>
    <xdr:pic>
      <xdr:nvPicPr>
        <xdr:cNvPr id="10" name="Picture 9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27746150" y="4143375"/>
          <a:ext cx="1552575" cy="409575"/>
        </a:xfrm>
        <a:prstGeom prst="roundRect">
          <a:avLst>
            <a:gd name="adj" fmla="val 4167"/>
          </a:avLst>
        </a:prstGeom>
        <a:solidFill>
          <a:srgbClr val="FFFFFF"/>
        </a:solidFill>
        <a:ln w="76200" cap="sq">
          <a:solidFill>
            <a:srgbClr val="EAEAEA"/>
          </a:solidFill>
          <a:miter lim="800000"/>
        </a:ln>
        <a:effectLst>
          <a:reflection blurRad="12700" stA="33000" endPos="28000" dist="5000" dir="5400000" sy="-100000" algn="bl" rotWithShape="0"/>
        </a:effectLst>
        <a:scene3d>
          <a:camera prst="orthographicFront"/>
          <a:lightRig rig="threePt" dir="t">
            <a:rot lat="0" lon="0" rev="2700000"/>
          </a:lightRig>
        </a:scene3d>
        <a:sp3d contourW="6350">
          <a:bevelT h="38100"/>
          <a:contourClr>
            <a:srgbClr val="C0C0C0"/>
          </a:contourClr>
        </a:sp3d>
      </xdr:spPr>
    </xdr:pic>
    <xdr:clientData/>
  </xdr:twoCellAnchor>
  <xdr:twoCellAnchor editAs="oneCell">
    <xdr:from>
      <xdr:col>0</xdr:col>
      <xdr:colOff>390526</xdr:colOff>
      <xdr:row>8</xdr:row>
      <xdr:rowOff>28575</xdr:rowOff>
    </xdr:from>
    <xdr:to>
      <xdr:col>3</xdr:col>
      <xdr:colOff>228601</xdr:colOff>
      <xdr:row>21</xdr:row>
      <xdr:rowOff>66676</xdr:rowOff>
    </xdr:to>
    <xdr:pic macro="[0]!Picture12_Click">
      <xdr:nvPicPr>
        <xdr:cNvPr id="13" name="Picture 12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33861199" y="1476375"/>
          <a:ext cx="1895475" cy="2390776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>
    <xdr:from>
      <xdr:col>0</xdr:col>
      <xdr:colOff>447675</xdr:colOff>
      <xdr:row>23</xdr:row>
      <xdr:rowOff>123826</xdr:rowOff>
    </xdr:from>
    <xdr:to>
      <xdr:col>4</xdr:col>
      <xdr:colOff>438150</xdr:colOff>
      <xdr:row>25</xdr:row>
      <xdr:rowOff>104776</xdr:rowOff>
    </xdr:to>
    <xdr:sp macro="[1]!DownRibbon19_Click" textlink="">
      <xdr:nvSpPr>
        <xdr:cNvPr id="14" name="Rounded Rectangle 13"/>
        <xdr:cNvSpPr/>
      </xdr:nvSpPr>
      <xdr:spPr>
        <a:xfrm>
          <a:off x="11232965850" y="4286251"/>
          <a:ext cx="2733675" cy="342900"/>
        </a:xfrm>
        <a:prstGeom prst="roundRect">
          <a:avLst/>
        </a:prstGeom>
        <a:gradFill flip="none" rotWithShape="1">
          <a:gsLst>
            <a:gs pos="0">
              <a:schemeClr val="accent4">
                <a:lumMod val="40000"/>
                <a:lumOff val="60000"/>
              </a:schemeClr>
            </a:gs>
            <a:gs pos="47000">
              <a:schemeClr val="accent4">
                <a:lumMod val="95000"/>
                <a:lumOff val="5000"/>
              </a:schemeClr>
            </a:gs>
            <a:gs pos="67000">
              <a:schemeClr val="accent4">
                <a:lumMod val="60000"/>
              </a:schemeClr>
            </a:gs>
          </a:gsLst>
          <a:path path="circle">
            <a:fillToRect l="50000" t="50000" r="50000" b="50000"/>
          </a:path>
          <a:tileRect/>
        </a:gradFill>
        <a:ln/>
        <a:scene3d>
          <a:camera prst="orthographicFront"/>
          <a:lightRig rig="threePt" dir="t"/>
        </a:scene3d>
        <a:sp3d>
          <a:bevelT/>
        </a:sp3d>
      </xdr:spPr>
      <xdr:style>
        <a:lnRef idx="1">
          <a:schemeClr val="accent6"/>
        </a:lnRef>
        <a:fillRef idx="3">
          <a:schemeClr val="accent6"/>
        </a:fillRef>
        <a:effectRef idx="2">
          <a:schemeClr val="accent6"/>
        </a:effectRef>
        <a:fontRef idx="minor">
          <a:schemeClr val="lt1"/>
        </a:fontRef>
      </xdr:style>
      <xdr:txBody>
        <a:bodyPr rot="0" spcFirstLastPara="0" vertOverflow="clip" horzOverflow="clip" vert="horz" wrap="square" lIns="91440" tIns="45720" rIns="91440" bIns="45720" numCol="1" spcCol="0" rtlCol="1" fromWordArt="0" anchor="t" anchorCtr="0" forceAA="0" compatLnSpc="1">
          <a:prstTxWarp prst="textNoShape">
            <a:avLst/>
          </a:prstTxWarp>
          <a:noAutofit/>
        </a:bodyPr>
        <a:lstStyle/>
        <a:p>
          <a:pPr marL="0" marR="0" lvl="0" indent="0" algn="ct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ar-EG" sz="1800" b="1" cap="none" spc="0" baseline="0" noProof="0">
            <a:ln w="9525">
              <a:solidFill>
                <a:schemeClr val="bg1"/>
              </a:solidFill>
              <a:prstDash val="solid"/>
            </a:ln>
            <a:solidFill>
              <a:schemeClr val="tx1"/>
            </a:solidFill>
            <a:effectLst>
              <a:outerShdw blurRad="12700" dist="38100" dir="2700000" algn="tl" rotWithShape="0">
                <a:schemeClr val="bg1">
                  <a:lumMod val="50000"/>
                </a:schemeClr>
              </a:outerShdw>
            </a:effectLst>
            <a:latin typeface="+mn-lt"/>
            <a:ea typeface="+mn-ea"/>
            <a:cs typeface="+mn-cs"/>
          </a:endParaRPr>
        </a:p>
      </xdr:txBody>
    </xdr:sp>
    <xdr:clientData/>
  </xdr:twoCellAnchor>
  <xdr:oneCellAnchor>
    <xdr:from>
      <xdr:col>0</xdr:col>
      <xdr:colOff>523875</xdr:colOff>
      <xdr:row>23</xdr:row>
      <xdr:rowOff>161926</xdr:rowOff>
    </xdr:from>
    <xdr:ext cx="2514600" cy="285750"/>
    <mc:AlternateContent xmlns:mc="http://schemas.openxmlformats.org/markup-compatibility/2006" xmlns:a14="http://schemas.microsoft.com/office/drawing/2010/main">
      <mc:Choice Requires="a14">
        <xdr:sp macro="[1]!DownRibbon19_Click" textlink="">
          <xdr:nvSpPr>
            <xdr:cNvPr id="15" name="TextBox 14"/>
            <xdr:cNvSpPr txBox="1"/>
          </xdr:nvSpPr>
          <xdr:spPr>
            <a:xfrm>
              <a:off x="11233108725" y="4324351"/>
              <a:ext cx="2514600" cy="285750"/>
            </a:xfrm>
            <a:prstGeom prst="rect">
              <a:avLst/>
            </a:prstGeom>
            <a:noFill/>
            <a:ln>
              <a:noFill/>
            </a:ln>
            <a:effectLst/>
          </xdr:spPr>
          <xdr:txBody>
            <a:bodyPr vertOverflow="clip" horzOverflow="clip" wrap="square" lIns="0" tIns="0" rIns="0" bIns="0" rtlCol="1" anchor="t">
              <a:noAutofit/>
            </a:bodyPr>
            <a:lstStyle/>
            <a:p>
              <a:pPr marL="0" marR="0" lvl="0" indent="0" algn="r" defTabSz="914400" rtl="1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14:m>
                <m:oMathPara xmlns:m="http://schemas.openxmlformats.org/officeDocument/2006/math">
                  <m:oMathParaPr>
                    <m:jc m:val="left"/>
                  </m:oMathParaPr>
                  <m:oMath xmlns:m="http://schemas.openxmlformats.org/officeDocument/2006/math">
                    <m:r>
                      <a:rPr lang="en-US" sz="1200" noProof="0">
                        <a:solidFill>
                          <a:sysClr val="windowText" lastClr="000000"/>
                        </a:solidFill>
                        <a:latin typeface="Cambria Math" panose="02040503050406030204" pitchFamily="18" charset="0"/>
                        <a:ea typeface="+mn-ea"/>
                        <a:cs typeface="Andalus" panose="02020603050405020304" pitchFamily="18" charset="-78"/>
                      </a:rPr>
                      <m:t>𝐸</m:t>
                    </m:r>
                    <m:r>
                      <a:rPr lang="en-US" sz="1200" noProof="0">
                        <a:solidFill>
                          <a:sysClr val="windowText" lastClr="000000"/>
                        </a:solidFill>
                        <a:latin typeface="Cambria Math" panose="02040503050406030204" pitchFamily="18" charset="0"/>
                        <a:ea typeface="+mn-ea"/>
                        <a:cs typeface="Andalus" panose="02020603050405020304" pitchFamily="18" charset="-78"/>
                      </a:rPr>
                      <m:t>−</m:t>
                    </m:r>
                    <m:r>
                      <a:rPr lang="en-US" sz="1200" noProof="0">
                        <a:solidFill>
                          <a:sysClr val="windowText" lastClr="000000"/>
                        </a:solidFill>
                        <a:latin typeface="Cambria Math" panose="02040503050406030204" pitchFamily="18" charset="0"/>
                        <a:ea typeface="+mn-ea"/>
                        <a:cs typeface="Andalus" panose="02020603050405020304" pitchFamily="18" charset="-78"/>
                      </a:rPr>
                      <m:t>𝑀𝑎𝑖𝑙</m:t>
                    </m:r>
                    <m:r>
                      <a:rPr lang="en-US" sz="1200" noProof="0">
                        <a:solidFill>
                          <a:sysClr val="windowText" lastClr="000000"/>
                        </a:solidFill>
                        <a:latin typeface="Cambria Math" panose="02040503050406030204" pitchFamily="18" charset="0"/>
                        <a:ea typeface="+mn-ea"/>
                        <a:cs typeface="Andalus" panose="02020603050405020304" pitchFamily="18" charset="-78"/>
                      </a:rPr>
                      <m:t>:</m:t>
                    </m:r>
                    <m:r>
                      <a:rPr lang="en-US" sz="1200" noProof="0">
                        <a:solidFill>
                          <a:sysClr val="windowText" lastClr="000000"/>
                        </a:solidFill>
                        <a:latin typeface="Cambria Math" panose="02040503050406030204" pitchFamily="18" charset="0"/>
                        <a:ea typeface="+mn-ea"/>
                        <a:cs typeface="Andalus" panose="02020603050405020304" pitchFamily="18" charset="-78"/>
                      </a:rPr>
                      <m:t>𝑆</m:t>
                    </m:r>
                    <m:r>
                      <a:rPr lang="en-US" sz="1200" noProof="0">
                        <a:solidFill>
                          <a:sysClr val="windowText" lastClr="000000"/>
                        </a:solidFill>
                        <a:latin typeface="Cambria Math" panose="02040503050406030204" pitchFamily="18" charset="0"/>
                        <a:ea typeface="+mn-ea"/>
                        <a:cs typeface="Andalus" panose="02020603050405020304" pitchFamily="18" charset="-78"/>
                      </a:rPr>
                      <m:t>h</m:t>
                    </m:r>
                    <m:r>
                      <a:rPr lang="en-US" sz="1200" noProof="0">
                        <a:solidFill>
                          <a:sysClr val="windowText" lastClr="000000"/>
                        </a:solidFill>
                        <a:latin typeface="Cambria Math" panose="02040503050406030204" pitchFamily="18" charset="0"/>
                        <a:ea typeface="+mn-ea"/>
                        <a:cs typeface="Andalus" panose="02020603050405020304" pitchFamily="18" charset="-78"/>
                      </a:rPr>
                      <m:t>𝑎𝑟𝑓𝑏𝑎</m:t>
                    </m:r>
                    <m:r>
                      <a:rPr lang="en-US" sz="1200" noProof="0">
                        <a:solidFill>
                          <a:sysClr val="windowText" lastClr="000000"/>
                        </a:solidFill>
                        <a:latin typeface="Cambria Math" panose="02040503050406030204" pitchFamily="18" charset="0"/>
                        <a:ea typeface="+mn-ea"/>
                        <a:cs typeface="Andalus" panose="02020603050405020304" pitchFamily="18" charset="-78"/>
                      </a:rPr>
                      <m:t>2009</m:t>
                    </m:r>
                    <m:r>
                      <a:rPr lang="en-US" sz="1200" noProof="0">
                        <a:solidFill>
                          <a:sysClr val="windowText" lastClr="000000"/>
                        </a:solidFill>
                        <a:latin typeface="Cambria Math" panose="02040503050406030204" pitchFamily="18" charset="0"/>
                        <a:ea typeface="+mn-ea"/>
                        <a:cs typeface="Andalus" panose="02020603050405020304" pitchFamily="18" charset="-78"/>
                      </a:rPr>
                      <m:t>@</m:t>
                    </m:r>
                    <m:r>
                      <a:rPr lang="en-US" sz="1200" noProof="0">
                        <a:solidFill>
                          <a:sysClr val="windowText" lastClr="000000"/>
                        </a:solidFill>
                        <a:latin typeface="Cambria Math" panose="02040503050406030204" pitchFamily="18" charset="0"/>
                        <a:ea typeface="+mn-ea"/>
                        <a:cs typeface="Andalus" panose="02020603050405020304" pitchFamily="18" charset="-78"/>
                      </a:rPr>
                      <m:t>𝑔𝑚𝑎𝑖𝑙</m:t>
                    </m:r>
                    <m:r>
                      <a:rPr lang="en-US" sz="1200" noProof="0">
                        <a:solidFill>
                          <a:sysClr val="windowText" lastClr="000000"/>
                        </a:solidFill>
                        <a:latin typeface="Cambria Math" panose="02040503050406030204" pitchFamily="18" charset="0"/>
                        <a:ea typeface="+mn-ea"/>
                        <a:cs typeface="Andalus" panose="02020603050405020304" pitchFamily="18" charset="-78"/>
                      </a:rPr>
                      <m:t>.</m:t>
                    </m:r>
                    <m:r>
                      <a:rPr lang="en-US" sz="1200" noProof="0">
                        <a:solidFill>
                          <a:sysClr val="windowText" lastClr="000000"/>
                        </a:solidFill>
                        <a:latin typeface="Cambria Math" panose="02040503050406030204" pitchFamily="18" charset="0"/>
                        <a:ea typeface="+mn-ea"/>
                        <a:cs typeface="Andalus" panose="02020603050405020304" pitchFamily="18" charset="-78"/>
                      </a:rPr>
                      <m:t>𝑐𝑜𝑚</m:t>
                    </m:r>
                  </m:oMath>
                </m:oMathPara>
              </a14:m>
              <a:endParaRPr lang="ar-EG" sz="1200" noProof="0">
                <a:solidFill>
                  <a:sysClr val="windowText" lastClr="000000"/>
                </a:solidFill>
                <a:latin typeface="Andalus" panose="02020603050405020304" pitchFamily="18" charset="-78"/>
                <a:ea typeface="+mn-ea"/>
                <a:cs typeface="Andalus" panose="02020603050405020304" pitchFamily="18" charset="-78"/>
              </a:endParaRPr>
            </a:p>
          </xdr:txBody>
        </xdr:sp>
      </mc:Choice>
      <mc:Fallback xmlns="">
        <xdr:sp macro="[1]!DownRibbon19_Click" textlink="">
          <xdr:nvSpPr>
            <xdr:cNvPr id="15" name="TextBox 14"/>
            <xdr:cNvSpPr txBox="1"/>
          </xdr:nvSpPr>
          <xdr:spPr>
            <a:xfrm>
              <a:off x="11233108725" y="4324351"/>
              <a:ext cx="2514600" cy="285750"/>
            </a:xfrm>
            <a:prstGeom prst="rect">
              <a:avLst/>
            </a:prstGeom>
            <a:noFill/>
            <a:ln>
              <a:noFill/>
            </a:ln>
            <a:effectLst/>
          </xdr:spPr>
          <xdr:txBody>
            <a:bodyPr vertOverflow="clip" horzOverflow="clip" wrap="square" lIns="0" tIns="0" rIns="0" bIns="0" rtlCol="1" anchor="t">
              <a:noAutofit/>
            </a:bodyPr>
            <a:lstStyle/>
            <a:p>
              <a:pPr marL="0" marR="0" lvl="0" indent="0" algn="r" defTabSz="914400" rtl="1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sz="1200" i="0" noProof="0">
                  <a:solidFill>
                    <a:sysClr val="windowText" lastClr="000000"/>
                  </a:solidFill>
                  <a:latin typeface="Cambria Math" panose="02040503050406030204" pitchFamily="18" charset="0"/>
                  <a:ea typeface="+mn-ea"/>
                  <a:cs typeface="Andalus" panose="02020603050405020304" pitchFamily="18" charset="-78"/>
                </a:rPr>
                <a:t>𝐸−𝑀𝑎𝑖𝑙:𝑆ℎ𝑎𝑟𝑓𝑏𝑎2009@𝑔𝑚𝑎𝑖𝑙.𝑐𝑜𝑚</a:t>
              </a:r>
              <a:endParaRPr lang="ar-EG" sz="1200" noProof="0">
                <a:solidFill>
                  <a:sysClr val="windowText" lastClr="000000"/>
                </a:solidFill>
                <a:latin typeface="Andalus" panose="02020603050405020304" pitchFamily="18" charset="-78"/>
                <a:ea typeface="+mn-ea"/>
                <a:cs typeface="Andalus" panose="02020603050405020304" pitchFamily="18" charset="-78"/>
              </a:endParaRPr>
            </a:p>
          </xdr:txBody>
        </xdr:sp>
      </mc:Fallback>
    </mc:AlternateContent>
    <xdr:clientData/>
  </xdr:oneCellAnchor>
  <xdr:twoCellAnchor>
    <xdr:from>
      <xdr:col>0</xdr:col>
      <xdr:colOff>76203</xdr:colOff>
      <xdr:row>4</xdr:row>
      <xdr:rowOff>47625</xdr:rowOff>
    </xdr:from>
    <xdr:to>
      <xdr:col>2</xdr:col>
      <xdr:colOff>619125</xdr:colOff>
      <xdr:row>7</xdr:row>
      <xdr:rowOff>85725</xdr:rowOff>
    </xdr:to>
    <xdr:sp macro="[1]!DownRibbon19_Click" textlink="">
      <xdr:nvSpPr>
        <xdr:cNvPr id="16" name="Notched Right Arrow 15">
          <a:hlinkClick xmlns:r="http://schemas.openxmlformats.org/officeDocument/2006/relationships" r:id="rId7"/>
        </xdr:cNvPr>
        <xdr:cNvSpPr/>
      </xdr:nvSpPr>
      <xdr:spPr>
        <a:xfrm flipH="1">
          <a:off x="11234156475" y="781050"/>
          <a:ext cx="1914522" cy="581025"/>
        </a:xfrm>
        <a:prstGeom prst="notchedRightArrow">
          <a:avLst/>
        </a:prstGeom>
        <a:gradFill flip="none" rotWithShape="1">
          <a:gsLst>
            <a:gs pos="0">
              <a:schemeClr val="accent4">
                <a:lumMod val="40000"/>
                <a:lumOff val="60000"/>
              </a:schemeClr>
            </a:gs>
            <a:gs pos="47000">
              <a:schemeClr val="accent4">
                <a:lumMod val="95000"/>
                <a:lumOff val="5000"/>
              </a:schemeClr>
            </a:gs>
            <a:gs pos="67000">
              <a:schemeClr val="accent4">
                <a:lumMod val="60000"/>
              </a:schemeClr>
            </a:gs>
          </a:gsLst>
          <a:path path="circle">
            <a:fillToRect l="50000" t="50000" r="50000" b="50000"/>
          </a:path>
          <a:tileRect/>
        </a:gradFill>
        <a:ln/>
        <a:scene3d>
          <a:camera prst="orthographicFront"/>
          <a:lightRig rig="threePt" dir="t"/>
        </a:scene3d>
        <a:sp3d>
          <a:bevelT/>
        </a:sp3d>
      </xdr:spPr>
      <xdr:style>
        <a:lnRef idx="1">
          <a:schemeClr val="accent6"/>
        </a:lnRef>
        <a:fillRef idx="3">
          <a:schemeClr val="accent6"/>
        </a:fillRef>
        <a:effectRef idx="2">
          <a:schemeClr val="accent6"/>
        </a:effectRef>
        <a:fontRef idx="minor">
          <a:schemeClr val="lt1"/>
        </a:fontRef>
      </xdr:style>
      <xdr:txBody>
        <a:bodyPr rot="0" spcFirstLastPara="0" vertOverflow="clip" horzOverflow="clip" vert="horz" wrap="square" lIns="91440" tIns="45720" rIns="91440" bIns="45720" numCol="1" spcCol="0" rtlCol="1" fromWordArt="0" anchor="t" anchorCtr="0" forceAA="0" compatLnSpc="1">
          <a:prstTxWarp prst="textNoShape">
            <a:avLst/>
          </a:prstTxWarp>
          <a:noAutofit/>
        </a:bodyPr>
        <a:lstStyle/>
        <a:p>
          <a:pPr marL="0" marR="0" lvl="0" indent="0" algn="ct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ar-SA" sz="20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abic Typesetting" panose="03020402040406030203" pitchFamily="66" charset="-78"/>
              <a:ea typeface="+mn-ea"/>
              <a:cs typeface="Arabic Typesetting" panose="03020402040406030203" pitchFamily="66" charset="-78"/>
            </a:rPr>
            <a:t>عودة </a:t>
          </a:r>
          <a:r>
            <a:rPr lang="ar-EG" sz="20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abic Typesetting" panose="03020402040406030203" pitchFamily="66" charset="-78"/>
              <a:ea typeface="+mn-ea"/>
              <a:cs typeface="Arabic Typesetting" panose="03020402040406030203" pitchFamily="66" charset="-78"/>
            </a:rPr>
            <a:t>ل</a:t>
          </a:r>
          <a:r>
            <a:rPr lang="ar-SA" sz="20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abic Typesetting" panose="03020402040406030203" pitchFamily="66" charset="-78"/>
              <a:ea typeface="+mn-ea"/>
              <a:cs typeface="Arabic Typesetting" panose="03020402040406030203" pitchFamily="66" charset="-78"/>
            </a:rPr>
            <a:t>لصفحة الرئ</a:t>
          </a:r>
          <a:r>
            <a:rPr lang="ar-EG" sz="20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abic Typesetting" panose="03020402040406030203" pitchFamily="66" charset="-78"/>
              <a:ea typeface="+mn-ea"/>
              <a:cs typeface="Arabic Typesetting" panose="03020402040406030203" pitchFamily="66" charset="-78"/>
            </a:rPr>
            <a:t>سية</a:t>
          </a:r>
        </a:p>
      </xdr:txBody>
    </xdr:sp>
    <xdr:clientData/>
  </xdr:twoCellAnchor>
  <xdr:twoCellAnchor editAs="oneCell">
    <xdr:from>
      <xdr:col>16</xdr:col>
      <xdr:colOff>85725</xdr:colOff>
      <xdr:row>6</xdr:row>
      <xdr:rowOff>57150</xdr:rowOff>
    </xdr:from>
    <xdr:to>
      <xdr:col>18</xdr:col>
      <xdr:colOff>76200</xdr:colOff>
      <xdr:row>18</xdr:row>
      <xdr:rowOff>9525</xdr:rowOff>
    </xdr:to>
    <xdr:pic macro="[1]!DownRibbon19_Click">
      <xdr:nvPicPr>
        <xdr:cNvPr id="17" name="Picture 16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23726600" y="1143000"/>
          <a:ext cx="1362075" cy="2124075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>
    <xdr:from>
      <xdr:col>13</xdr:col>
      <xdr:colOff>523874</xdr:colOff>
      <xdr:row>20</xdr:row>
      <xdr:rowOff>171450</xdr:rowOff>
    </xdr:from>
    <xdr:to>
      <xdr:col>17</xdr:col>
      <xdr:colOff>466724</xdr:colOff>
      <xdr:row>23</xdr:row>
      <xdr:rowOff>152401</xdr:rowOff>
    </xdr:to>
    <xdr:sp macro="" textlink="">
      <xdr:nvSpPr>
        <xdr:cNvPr id="18" name="Striped Right Arrow 17"/>
        <xdr:cNvSpPr/>
      </xdr:nvSpPr>
      <xdr:spPr>
        <a:xfrm>
          <a:off x="11224021876" y="3790950"/>
          <a:ext cx="2686050" cy="523876"/>
        </a:xfrm>
        <a:prstGeom prst="stripedRightArrow">
          <a:avLst/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1" anchor="t"/>
        <a:lstStyle/>
        <a:p>
          <a:pPr algn="r" rtl="1"/>
          <a:r>
            <a:rPr lang="ar-SA" sz="1100" b="1">
              <a:solidFill>
                <a:srgbClr val="FFC000"/>
              </a:solidFill>
            </a:rPr>
            <a:t>تصميم مهندس / شرف الدين</a:t>
          </a:r>
          <a:r>
            <a:rPr lang="ar-SA" sz="1100" b="1" baseline="0">
              <a:solidFill>
                <a:srgbClr val="FFC000"/>
              </a:solidFill>
            </a:rPr>
            <a:t> بابكر شرف الدين </a:t>
          </a:r>
          <a:endParaRPr lang="ar-EG" sz="1100" b="1">
            <a:solidFill>
              <a:srgbClr val="FFC000"/>
            </a:solidFill>
          </a:endParaRPr>
        </a:p>
      </xdr:txBody>
    </xdr:sp>
    <xdr:clientData/>
  </xdr:twoCellAnchor>
  <xdr:twoCellAnchor>
    <xdr:from>
      <xdr:col>13</xdr:col>
      <xdr:colOff>581025</xdr:colOff>
      <xdr:row>24</xdr:row>
      <xdr:rowOff>9525</xdr:rowOff>
    </xdr:from>
    <xdr:to>
      <xdr:col>17</xdr:col>
      <xdr:colOff>571500</xdr:colOff>
      <xdr:row>26</xdr:row>
      <xdr:rowOff>19050</xdr:rowOff>
    </xdr:to>
    <xdr:sp macro="[1]!DownRibbon19_Click" textlink="">
      <xdr:nvSpPr>
        <xdr:cNvPr id="19" name="Rounded Rectangle 18"/>
        <xdr:cNvSpPr/>
      </xdr:nvSpPr>
      <xdr:spPr>
        <a:xfrm>
          <a:off x="11223917100" y="4352925"/>
          <a:ext cx="2733675" cy="371475"/>
        </a:xfrm>
        <a:prstGeom prst="roundRect">
          <a:avLst/>
        </a:prstGeom>
        <a:gradFill flip="none" rotWithShape="1">
          <a:gsLst>
            <a:gs pos="0">
              <a:schemeClr val="accent4">
                <a:lumMod val="40000"/>
                <a:lumOff val="60000"/>
              </a:schemeClr>
            </a:gs>
            <a:gs pos="47000">
              <a:schemeClr val="accent4">
                <a:lumMod val="95000"/>
                <a:lumOff val="5000"/>
              </a:schemeClr>
            </a:gs>
            <a:gs pos="67000">
              <a:schemeClr val="accent4">
                <a:lumMod val="60000"/>
              </a:schemeClr>
            </a:gs>
          </a:gsLst>
          <a:path path="circle">
            <a:fillToRect l="50000" t="50000" r="50000" b="50000"/>
          </a:path>
          <a:tileRect/>
        </a:gradFill>
        <a:ln/>
        <a:scene3d>
          <a:camera prst="orthographicFront"/>
          <a:lightRig rig="threePt" dir="t"/>
        </a:scene3d>
        <a:sp3d>
          <a:bevelT/>
        </a:sp3d>
      </xdr:spPr>
      <xdr:style>
        <a:lnRef idx="1">
          <a:schemeClr val="accent6"/>
        </a:lnRef>
        <a:fillRef idx="3">
          <a:schemeClr val="accent6"/>
        </a:fillRef>
        <a:effectRef idx="2">
          <a:schemeClr val="accent6"/>
        </a:effectRef>
        <a:fontRef idx="minor">
          <a:schemeClr val="lt1"/>
        </a:fontRef>
      </xdr:style>
      <xdr:txBody>
        <a:bodyPr rot="0" spcFirstLastPara="0" vertOverflow="clip" horzOverflow="clip" vert="horz" wrap="square" lIns="91440" tIns="45720" rIns="91440" bIns="45720" numCol="1" spcCol="0" rtlCol="1" fromWordArt="0" anchor="t" anchorCtr="0" forceAA="0" compatLnSpc="1">
          <a:prstTxWarp prst="textNoShape">
            <a:avLst/>
          </a:prstTxWarp>
          <a:noAutofit/>
        </a:bodyPr>
        <a:lstStyle/>
        <a:p>
          <a:pPr marL="0" marR="0" lvl="0" indent="0" algn="ct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600" noProof="0">
              <a:solidFill>
                <a:sysClr val="windowText" lastClr="000000"/>
              </a:solidFill>
              <a:latin typeface="Cambria Math" panose="02040503050406030204" pitchFamily="18" charset="0"/>
              <a:ea typeface="+mn-ea"/>
              <a:cs typeface="Andalus" panose="02020603050405020304" pitchFamily="18" charset="-78"/>
            </a:rPr>
            <a:t>: 00249122575287</a:t>
          </a:r>
          <a:endParaRPr lang="ar-EG" sz="1600" noProof="0">
            <a:solidFill>
              <a:sysClr val="windowText" lastClr="000000"/>
            </a:solidFill>
            <a:latin typeface="Cambria Math" panose="02040503050406030204" pitchFamily="18" charset="0"/>
            <a:ea typeface="+mn-ea"/>
            <a:cs typeface="Andalus" panose="02020603050405020304" pitchFamily="18" charset="-78"/>
          </a:endParaRPr>
        </a:p>
      </xdr:txBody>
    </xdr:sp>
    <xdr:clientData/>
  </xdr:twoCellAnchor>
  <xdr:twoCellAnchor editAs="oneCell">
    <xdr:from>
      <xdr:col>17</xdr:col>
      <xdr:colOff>0</xdr:colOff>
      <xdr:row>24</xdr:row>
      <xdr:rowOff>38100</xdr:rowOff>
    </xdr:from>
    <xdr:to>
      <xdr:col>17</xdr:col>
      <xdr:colOff>514350</xdr:colOff>
      <xdr:row>25</xdr:row>
      <xdr:rowOff>152400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23974250" y="4381500"/>
          <a:ext cx="514350" cy="295275"/>
        </a:xfrm>
        <a:prstGeom prst="roundRect">
          <a:avLst>
            <a:gd name="adj" fmla="val 16667"/>
          </a:avLst>
        </a:prstGeom>
        <a:ln>
          <a:noFill/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</xdr:spPr>
    </xdr:pic>
    <xdr:clientData/>
  </xdr:twoCellAnchor>
  <xdr:twoCellAnchor editAs="oneCell">
    <xdr:from>
      <xdr:col>9</xdr:col>
      <xdr:colOff>504825</xdr:colOff>
      <xdr:row>10</xdr:row>
      <xdr:rowOff>152400</xdr:rowOff>
    </xdr:from>
    <xdr:to>
      <xdr:col>10</xdr:col>
      <xdr:colOff>514349</xdr:colOff>
      <xdr:row>14</xdr:row>
      <xdr:rowOff>104775</xdr:rowOff>
    </xdr:to>
    <xdr:pic>
      <xdr:nvPicPr>
        <xdr:cNvPr id="11" name="Picture 10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28774851" y="1971675"/>
          <a:ext cx="695324" cy="676275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6</xdr:col>
      <xdr:colOff>361949</xdr:colOff>
      <xdr:row>11</xdr:row>
      <xdr:rowOff>57151</xdr:rowOff>
    </xdr:from>
    <xdr:to>
      <xdr:col>7</xdr:col>
      <xdr:colOff>571499</xdr:colOff>
      <xdr:row>14</xdr:row>
      <xdr:rowOff>28576</xdr:rowOff>
    </xdr:to>
    <xdr:pic>
      <xdr:nvPicPr>
        <xdr:cNvPr id="12" name="Picture 11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30775101" y="2057401"/>
          <a:ext cx="895350" cy="514350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8</xdr:col>
      <xdr:colOff>57150</xdr:colOff>
      <xdr:row>15</xdr:row>
      <xdr:rowOff>9525</xdr:rowOff>
    </xdr:from>
    <xdr:to>
      <xdr:col>9</xdr:col>
      <xdr:colOff>295275</xdr:colOff>
      <xdr:row>18</xdr:row>
      <xdr:rowOff>47625</xdr:rowOff>
    </xdr:to>
    <xdr:pic>
      <xdr:nvPicPr>
        <xdr:cNvPr id="20" name="Picture 19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29679725" y="2733675"/>
          <a:ext cx="923925" cy="581025"/>
        </a:xfrm>
        <a:prstGeom prst="rect">
          <a:avLst/>
        </a:prstGeom>
      </xdr:spPr>
    </xdr:pic>
    <xdr:clientData/>
  </xdr:twoCellAnchor>
  <xdr:twoCellAnchor editAs="oneCell">
    <xdr:from>
      <xdr:col>6</xdr:col>
      <xdr:colOff>304801</xdr:colOff>
      <xdr:row>15</xdr:row>
      <xdr:rowOff>38100</xdr:rowOff>
    </xdr:from>
    <xdr:to>
      <xdr:col>7</xdr:col>
      <xdr:colOff>571500</xdr:colOff>
      <xdr:row>18</xdr:row>
      <xdr:rowOff>19050</xdr:rowOff>
    </xdr:to>
    <xdr:pic>
      <xdr:nvPicPr>
        <xdr:cNvPr id="21" name="Picture 20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30775100" y="2762250"/>
          <a:ext cx="952499" cy="523875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9</xdr:col>
      <xdr:colOff>466725</xdr:colOff>
      <xdr:row>15</xdr:row>
      <xdr:rowOff>28575</xdr:rowOff>
    </xdr:from>
    <xdr:to>
      <xdr:col>10</xdr:col>
      <xdr:colOff>466725</xdr:colOff>
      <xdr:row>18</xdr:row>
      <xdr:rowOff>9525</xdr:rowOff>
    </xdr:to>
    <xdr:pic>
      <xdr:nvPicPr>
        <xdr:cNvPr id="22" name="Picture 21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28822475" y="2752725"/>
          <a:ext cx="685800" cy="523875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8</xdr:col>
      <xdr:colOff>28575</xdr:colOff>
      <xdr:row>11</xdr:row>
      <xdr:rowOff>66675</xdr:rowOff>
    </xdr:from>
    <xdr:to>
      <xdr:col>9</xdr:col>
      <xdr:colOff>247649</xdr:colOff>
      <xdr:row>14</xdr:row>
      <xdr:rowOff>66675</xdr:rowOff>
    </xdr:to>
    <xdr:pic>
      <xdr:nvPicPr>
        <xdr:cNvPr id="23" name="Picture 22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29727351" y="2066925"/>
          <a:ext cx="904874" cy="542925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6</xdr:col>
      <xdr:colOff>314324</xdr:colOff>
      <xdr:row>18</xdr:row>
      <xdr:rowOff>114301</xdr:rowOff>
    </xdr:from>
    <xdr:to>
      <xdr:col>10</xdr:col>
      <xdr:colOff>465700</xdr:colOff>
      <xdr:row>20</xdr:row>
      <xdr:rowOff>104775</xdr:rowOff>
    </xdr:to>
    <xdr:pic>
      <xdr:nvPicPr>
        <xdr:cNvPr id="24" name="Picture 23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28823500" y="3381376"/>
          <a:ext cx="2894576" cy="352424"/>
        </a:xfrm>
        <a:prstGeom prst="rect">
          <a:avLst/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55000" dist="18000" dir="5400000" algn="tl" rotWithShape="0">
            <a:srgbClr val="000000">
              <a:alpha val="40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</xdr:colOff>
      <xdr:row>8</xdr:row>
      <xdr:rowOff>161925</xdr:rowOff>
    </xdr:from>
    <xdr:to>
      <xdr:col>4</xdr:col>
      <xdr:colOff>400050</xdr:colOff>
      <xdr:row>19</xdr:row>
      <xdr:rowOff>123825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33003950" y="1609725"/>
          <a:ext cx="2381250" cy="1952625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11</xdr:col>
      <xdr:colOff>323850</xdr:colOff>
      <xdr:row>7</xdr:row>
      <xdr:rowOff>57149</xdr:rowOff>
    </xdr:from>
    <xdr:to>
      <xdr:col>17</xdr:col>
      <xdr:colOff>171450</xdr:colOff>
      <xdr:row>21</xdr:row>
      <xdr:rowOff>104775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24317150" y="1323974"/>
          <a:ext cx="3962400" cy="2581276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6</xdr:col>
      <xdr:colOff>0</xdr:colOff>
      <xdr:row>10</xdr:row>
      <xdr:rowOff>0</xdr:rowOff>
    </xdr:from>
    <xdr:to>
      <xdr:col>9</xdr:col>
      <xdr:colOff>657225</xdr:colOff>
      <xdr:row>19</xdr:row>
      <xdr:rowOff>57150</xdr:rowOff>
    </xdr:to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29317775" y="1809750"/>
          <a:ext cx="2714625" cy="1685925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>
    <xdr:from>
      <xdr:col>0</xdr:col>
      <xdr:colOff>619125</xdr:colOff>
      <xdr:row>1</xdr:row>
      <xdr:rowOff>171450</xdr:rowOff>
    </xdr:from>
    <xdr:to>
      <xdr:col>2</xdr:col>
      <xdr:colOff>571500</xdr:colOff>
      <xdr:row>6</xdr:row>
      <xdr:rowOff>57151</xdr:rowOff>
    </xdr:to>
    <xdr:sp macro="[1]!DownRibbon19_Click" textlink="">
      <xdr:nvSpPr>
        <xdr:cNvPr id="10" name="Notched Right Arrow 9">
          <a:hlinkClick xmlns:r="http://schemas.openxmlformats.org/officeDocument/2006/relationships" r:id="rId4"/>
        </xdr:cNvPr>
        <xdr:cNvSpPr/>
      </xdr:nvSpPr>
      <xdr:spPr>
        <a:xfrm>
          <a:off x="11234204100" y="352425"/>
          <a:ext cx="1323975" cy="790576"/>
        </a:xfrm>
        <a:prstGeom prst="notchedRightArrow">
          <a:avLst/>
        </a:prstGeom>
        <a:ln/>
        <a:scene3d>
          <a:camera prst="orthographicFront"/>
          <a:lightRig rig="threePt" dir="t"/>
        </a:scene3d>
        <a:sp3d>
          <a:bevelT w="139700" prst="cross"/>
        </a:sp3d>
      </xdr:spPr>
      <xdr:style>
        <a:lnRef idx="1">
          <a:schemeClr val="accent6"/>
        </a:lnRef>
        <a:fillRef idx="3">
          <a:schemeClr val="accent6"/>
        </a:fillRef>
        <a:effectRef idx="2">
          <a:schemeClr val="accent6"/>
        </a:effectRef>
        <a:fontRef idx="minor">
          <a:schemeClr val="lt1"/>
        </a:fontRef>
      </xdr:style>
      <xdr:txBody>
        <a:bodyPr vertOverflow="clip" horzOverflow="clip" rtlCol="1" anchor="ctr"/>
        <a:lstStyle/>
        <a:p>
          <a:pPr marL="0" marR="0" lvl="0" indent="0" algn="ct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ar-SA" sz="1800" b="0" i="1" u="none" strike="noStrike" kern="0" cap="none" spc="0" normalizeH="0" baseline="0">
              <a:ln>
                <a:noFill/>
              </a:ln>
              <a:solidFill>
                <a:srgbClr val="FFC000"/>
              </a:solidFill>
              <a:effectLst/>
              <a:uLnTx/>
              <a:uFillTx/>
              <a:latin typeface="Andalus" panose="02020603050405020304" pitchFamily="18" charset="-78"/>
              <a:ea typeface="+mn-ea"/>
              <a:cs typeface="Andalus" panose="02020603050405020304" pitchFamily="18" charset="-78"/>
            </a:rPr>
            <a:t>عودة </a:t>
          </a:r>
          <a:endParaRPr kumimoji="0" lang="ar-EG" sz="1800" b="0" i="1" u="none" strike="noStrike" kern="0" cap="none" spc="0" normalizeH="0" baseline="0">
            <a:ln>
              <a:noFill/>
            </a:ln>
            <a:solidFill>
              <a:srgbClr val="FFC000"/>
            </a:solidFill>
            <a:effectLst/>
            <a:uLnTx/>
            <a:uFillTx/>
            <a:latin typeface="Andalus" panose="02020603050405020304" pitchFamily="18" charset="-78"/>
            <a:ea typeface="+mn-ea"/>
            <a:cs typeface="Andalus" panose="02020603050405020304" pitchFamily="18" charset="-78"/>
          </a:endParaRP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638175</xdr:colOff>
      <xdr:row>7</xdr:row>
      <xdr:rowOff>19050</xdr:rowOff>
    </xdr:from>
    <xdr:to>
      <xdr:col>7</xdr:col>
      <xdr:colOff>38100</xdr:colOff>
      <xdr:row>22</xdr:row>
      <xdr:rowOff>9525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31308500" y="1285875"/>
          <a:ext cx="4200525" cy="2705100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8</xdr:col>
      <xdr:colOff>304800</xdr:colOff>
      <xdr:row>6</xdr:row>
      <xdr:rowOff>142875</xdr:rowOff>
    </xdr:from>
    <xdr:to>
      <xdr:col>16</xdr:col>
      <xdr:colOff>342900</xdr:colOff>
      <xdr:row>22</xdr:row>
      <xdr:rowOff>19050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24831500" y="1228725"/>
          <a:ext cx="5524500" cy="2771775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>
    <xdr:from>
      <xdr:col>1</xdr:col>
      <xdr:colOff>276225</xdr:colOff>
      <xdr:row>1</xdr:row>
      <xdr:rowOff>66675</xdr:rowOff>
    </xdr:from>
    <xdr:to>
      <xdr:col>3</xdr:col>
      <xdr:colOff>228600</xdr:colOff>
      <xdr:row>5</xdr:row>
      <xdr:rowOff>133351</xdr:rowOff>
    </xdr:to>
    <xdr:sp macro="[1]!DownRibbon19_Click" textlink="">
      <xdr:nvSpPr>
        <xdr:cNvPr id="4" name="Notched Right Arrow 3">
          <a:hlinkClick xmlns:r="http://schemas.openxmlformats.org/officeDocument/2006/relationships" r:id="rId3"/>
        </xdr:cNvPr>
        <xdr:cNvSpPr/>
      </xdr:nvSpPr>
      <xdr:spPr>
        <a:xfrm>
          <a:off x="11233861200" y="247650"/>
          <a:ext cx="1323975" cy="790576"/>
        </a:xfrm>
        <a:prstGeom prst="notchedRightArrow">
          <a:avLst/>
        </a:prstGeom>
        <a:ln/>
        <a:scene3d>
          <a:camera prst="orthographicFront"/>
          <a:lightRig rig="threePt" dir="t"/>
        </a:scene3d>
        <a:sp3d>
          <a:bevelT w="139700" prst="cross"/>
        </a:sp3d>
      </xdr:spPr>
      <xdr:style>
        <a:lnRef idx="1">
          <a:schemeClr val="accent6"/>
        </a:lnRef>
        <a:fillRef idx="3">
          <a:schemeClr val="accent6"/>
        </a:fillRef>
        <a:effectRef idx="2">
          <a:schemeClr val="accent6"/>
        </a:effectRef>
        <a:fontRef idx="minor">
          <a:schemeClr val="lt1"/>
        </a:fontRef>
      </xdr:style>
      <xdr:txBody>
        <a:bodyPr vertOverflow="clip" horzOverflow="clip" rtlCol="1" anchor="ctr"/>
        <a:lstStyle/>
        <a:p>
          <a:pPr marL="0" marR="0" lvl="0" indent="0" algn="ct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ar-SA" sz="1800" b="0" i="1" u="none" strike="noStrike" kern="0" cap="none" spc="0" normalizeH="0" baseline="0">
              <a:ln>
                <a:noFill/>
              </a:ln>
              <a:solidFill>
                <a:srgbClr val="FFC000"/>
              </a:solidFill>
              <a:effectLst/>
              <a:uLnTx/>
              <a:uFillTx/>
              <a:latin typeface="Andalus" panose="02020603050405020304" pitchFamily="18" charset="-78"/>
              <a:ea typeface="+mn-ea"/>
              <a:cs typeface="Andalus" panose="02020603050405020304" pitchFamily="18" charset="-78"/>
            </a:rPr>
            <a:t>عودة </a:t>
          </a:r>
          <a:endParaRPr kumimoji="0" lang="ar-EG" sz="1800" b="0" i="1" u="none" strike="noStrike" kern="0" cap="none" spc="0" normalizeH="0" baseline="0">
            <a:ln>
              <a:noFill/>
            </a:ln>
            <a:solidFill>
              <a:srgbClr val="FFC000"/>
            </a:solidFill>
            <a:effectLst/>
            <a:uLnTx/>
            <a:uFillTx/>
            <a:latin typeface="Andalus" panose="02020603050405020304" pitchFamily="18" charset="-78"/>
            <a:ea typeface="+mn-ea"/>
            <a:cs typeface="Andalus" panose="02020603050405020304" pitchFamily="18" charset="-78"/>
          </a:endParaRP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66675</xdr:colOff>
      <xdr:row>9</xdr:row>
      <xdr:rowOff>47626</xdr:rowOff>
    </xdr:from>
    <xdr:to>
      <xdr:col>8</xdr:col>
      <xdr:colOff>485775</xdr:colOff>
      <xdr:row>14</xdr:row>
      <xdr:rowOff>114301</xdr:rowOff>
    </xdr:to>
    <xdr:sp macro="" textlink="">
      <xdr:nvSpPr>
        <xdr:cNvPr id="2" name="Rounded Rectangle 1">
          <a:hlinkClick xmlns:r="http://schemas.openxmlformats.org/officeDocument/2006/relationships" r:id="rId1"/>
        </xdr:cNvPr>
        <xdr:cNvSpPr/>
      </xdr:nvSpPr>
      <xdr:spPr>
        <a:xfrm>
          <a:off x="11230175025" y="1676401"/>
          <a:ext cx="2476500" cy="971550"/>
        </a:xfrm>
        <a:prstGeom prst="roundRect">
          <a:avLst/>
        </a:prstGeom>
        <a:ln>
          <a:solidFill>
            <a:srgbClr val="00B050"/>
          </a:solidFill>
        </a:ln>
      </xdr:spPr>
      <xdr:style>
        <a:lnRef idx="0">
          <a:schemeClr val="dk1"/>
        </a:lnRef>
        <a:fillRef idx="3">
          <a:schemeClr val="dk1"/>
        </a:fillRef>
        <a:effectRef idx="3">
          <a:schemeClr val="dk1"/>
        </a:effectRef>
        <a:fontRef idx="minor">
          <a:schemeClr val="lt1"/>
        </a:fontRef>
      </xdr:style>
      <xdr:txBody>
        <a:bodyPr vertOverflow="clip" horzOverflow="clip" rtlCol="1" anchor="t"/>
        <a:lstStyle/>
        <a:p>
          <a:pPr marL="0" indent="0" algn="ctr" rtl="1"/>
          <a:r>
            <a:rPr kumimoji="0" lang="ar-EG" sz="1800" b="0" i="1" u="none" strike="noStrike" kern="0" cap="none" spc="0" normalizeH="0" baseline="0">
              <a:ln>
                <a:noFill/>
              </a:ln>
              <a:solidFill>
                <a:srgbClr val="FFC000"/>
              </a:solidFill>
              <a:effectLst/>
              <a:uLnTx/>
              <a:uFillTx/>
              <a:latin typeface="Andalus" panose="02020603050405020304" pitchFamily="18" charset="-78"/>
              <a:ea typeface="+mn-ea"/>
              <a:cs typeface="Andalus" panose="02020603050405020304" pitchFamily="18" charset="-78"/>
            </a:rPr>
            <a:t> القواعد المنفصله</a:t>
          </a:r>
          <a:r>
            <a:rPr lang="ar-EG" sz="1800" b="1" cap="none" spc="0" baseline="0">
              <a:ln w="9525">
                <a:solidFill>
                  <a:schemeClr val="bg1"/>
                </a:solidFill>
                <a:prstDash val="solid"/>
              </a:ln>
              <a:solidFill>
                <a:srgbClr val="FFC000"/>
              </a:solidFill>
              <a:effectLst>
                <a:outerShdw blurRad="12700" dist="38100" dir="2700000" algn="tl" rotWithShape="0">
                  <a:schemeClr val="bg1">
                    <a:lumMod val="50000"/>
                  </a:schemeClr>
                </a:outerShdw>
              </a:effectLst>
              <a:latin typeface="+mn-lt"/>
              <a:ea typeface="+mn-ea"/>
              <a:cs typeface="+mn-cs"/>
            </a:rPr>
            <a:t> </a:t>
          </a:r>
        </a:p>
        <a:p>
          <a:pPr marL="0" marR="0" lvl="0" indent="0" algn="ct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800" b="0" i="1" u="none" strike="noStrike" kern="0" cap="none" spc="0" normalizeH="0" baseline="0">
              <a:ln>
                <a:noFill/>
              </a:ln>
              <a:solidFill>
                <a:srgbClr val="FFC000"/>
              </a:solidFill>
              <a:effectLst/>
              <a:uLnTx/>
              <a:uFillTx/>
              <a:latin typeface="Andalus" panose="02020603050405020304" pitchFamily="18" charset="-78"/>
              <a:ea typeface="+mn-ea"/>
              <a:cs typeface="Andalus" panose="02020603050405020304" pitchFamily="18" charset="-78"/>
            </a:rPr>
            <a:t>Isolated Footing</a:t>
          </a:r>
          <a:endParaRPr kumimoji="0" lang="ar-EG" sz="1800" b="0" i="1" u="none" strike="noStrike" kern="0" cap="none" spc="0" normalizeH="0" baseline="0">
            <a:ln>
              <a:noFill/>
            </a:ln>
            <a:solidFill>
              <a:srgbClr val="FFC000"/>
            </a:solidFill>
            <a:effectLst/>
            <a:uLnTx/>
            <a:uFillTx/>
            <a:latin typeface="Andalus" panose="02020603050405020304" pitchFamily="18" charset="-78"/>
            <a:ea typeface="+mn-ea"/>
            <a:cs typeface="Andalus" panose="02020603050405020304" pitchFamily="18" charset="-78"/>
          </a:endParaRPr>
        </a:p>
      </xdr:txBody>
    </xdr:sp>
    <xdr:clientData/>
  </xdr:twoCellAnchor>
  <xdr:twoCellAnchor editAs="oneCell">
    <xdr:from>
      <xdr:col>9</xdr:col>
      <xdr:colOff>647700</xdr:colOff>
      <xdr:row>9</xdr:row>
      <xdr:rowOff>152400</xdr:rowOff>
    </xdr:from>
    <xdr:to>
      <xdr:col>11</xdr:col>
      <xdr:colOff>485775</xdr:colOff>
      <xdr:row>13</xdr:row>
      <xdr:rowOff>104773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28117625" y="1781175"/>
          <a:ext cx="1209675" cy="676273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9</xdr:col>
      <xdr:colOff>628650</xdr:colOff>
      <xdr:row>18</xdr:row>
      <xdr:rowOff>161923</xdr:rowOff>
    </xdr:from>
    <xdr:to>
      <xdr:col>11</xdr:col>
      <xdr:colOff>466725</xdr:colOff>
      <xdr:row>22</xdr:row>
      <xdr:rowOff>95250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28136675" y="3419473"/>
          <a:ext cx="1209675" cy="657227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>
    <xdr:from>
      <xdr:col>3</xdr:col>
      <xdr:colOff>533400</xdr:colOff>
      <xdr:row>2</xdr:row>
      <xdr:rowOff>57151</xdr:rowOff>
    </xdr:from>
    <xdr:to>
      <xdr:col>13</xdr:col>
      <xdr:colOff>352425</xdr:colOff>
      <xdr:row>6</xdr:row>
      <xdr:rowOff>123825</xdr:rowOff>
    </xdr:to>
    <xdr:sp macro="[0]!DownRibbon19_Click" textlink="">
      <xdr:nvSpPr>
        <xdr:cNvPr id="8" name="Down Ribbon 7"/>
        <xdr:cNvSpPr/>
      </xdr:nvSpPr>
      <xdr:spPr>
        <a:xfrm>
          <a:off x="11226879375" y="419101"/>
          <a:ext cx="6677025" cy="790574"/>
        </a:xfrm>
        <a:prstGeom prst="ribbon">
          <a:avLst/>
        </a:prstGeom>
        <a:ln>
          <a:solidFill>
            <a:srgbClr val="00B050"/>
          </a:solidFill>
        </a:ln>
      </xdr:spPr>
      <xdr:style>
        <a:lnRef idx="0">
          <a:schemeClr val="dk1"/>
        </a:lnRef>
        <a:fillRef idx="3">
          <a:schemeClr val="dk1"/>
        </a:fillRef>
        <a:effectRef idx="3">
          <a:schemeClr val="dk1"/>
        </a:effectRef>
        <a:fontRef idx="minor">
          <a:schemeClr val="lt1"/>
        </a:fontRef>
      </xdr:style>
      <xdr:txBody>
        <a:bodyPr vertOverflow="clip" horzOverflow="clip" rtlCol="1" anchor="ctr"/>
        <a:lstStyle/>
        <a:p>
          <a:pPr marL="0" marR="0" lvl="0" indent="0" algn="ct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ar-EG" sz="1800" b="0" i="1" u="none" strike="noStrike" kern="0" cap="none" spc="0" normalizeH="0" baseline="0" noProof="0" smtClean="0">
              <a:ln>
                <a:noFill/>
              </a:ln>
              <a:solidFill>
                <a:srgbClr val="FFC000"/>
              </a:solidFill>
              <a:effectLst/>
              <a:uLnTx/>
              <a:uFillTx/>
              <a:latin typeface="Andalus" panose="02020603050405020304" pitchFamily="18" charset="-78"/>
              <a:ea typeface="+mn-ea"/>
              <a:cs typeface="Andalus" panose="02020603050405020304" pitchFamily="18" charset="-78"/>
            </a:rPr>
            <a:t>حصرانواع القواعد</a:t>
          </a:r>
        </a:p>
      </xdr:txBody>
    </xdr:sp>
    <xdr:clientData/>
  </xdr:twoCellAnchor>
  <xdr:twoCellAnchor>
    <xdr:from>
      <xdr:col>0</xdr:col>
      <xdr:colOff>371474</xdr:colOff>
      <xdr:row>1</xdr:row>
      <xdr:rowOff>123825</xdr:rowOff>
    </xdr:from>
    <xdr:to>
      <xdr:col>2</xdr:col>
      <xdr:colOff>581024</xdr:colOff>
      <xdr:row>6</xdr:row>
      <xdr:rowOff>104775</xdr:rowOff>
    </xdr:to>
    <xdr:sp macro="[1]!DownRibbon19_Click" textlink="">
      <xdr:nvSpPr>
        <xdr:cNvPr id="9" name="Notched Right Arrow 8">
          <a:hlinkClick xmlns:r="http://schemas.openxmlformats.org/officeDocument/2006/relationships" r:id="rId3"/>
        </xdr:cNvPr>
        <xdr:cNvSpPr/>
      </xdr:nvSpPr>
      <xdr:spPr>
        <a:xfrm>
          <a:off x="11234194576" y="304800"/>
          <a:ext cx="1581150" cy="885825"/>
        </a:xfrm>
        <a:prstGeom prst="notchedRightArrow">
          <a:avLst/>
        </a:prstGeom>
        <a:ln/>
        <a:scene3d>
          <a:camera prst="orthographicFront"/>
          <a:lightRig rig="threePt" dir="t"/>
        </a:scene3d>
        <a:sp3d>
          <a:bevelT w="139700" prst="cross"/>
        </a:sp3d>
      </xdr:spPr>
      <xdr:style>
        <a:lnRef idx="1">
          <a:schemeClr val="accent6"/>
        </a:lnRef>
        <a:fillRef idx="3">
          <a:schemeClr val="accent6"/>
        </a:fillRef>
        <a:effectRef idx="2">
          <a:schemeClr val="accent6"/>
        </a:effectRef>
        <a:fontRef idx="minor">
          <a:schemeClr val="lt1"/>
        </a:fontRef>
      </xdr:style>
      <xdr:txBody>
        <a:bodyPr vertOverflow="clip" horzOverflow="clip" rtlCol="1" anchor="ctr"/>
        <a:lstStyle/>
        <a:p>
          <a:pPr marL="0" marR="0" lvl="0" indent="0" algn="ct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ar-SA" sz="1800" b="0" i="1" u="none" strike="noStrike" kern="0" cap="none" spc="0" normalizeH="0" baseline="0">
              <a:ln>
                <a:noFill/>
              </a:ln>
              <a:solidFill>
                <a:srgbClr val="FFC000"/>
              </a:solidFill>
              <a:effectLst/>
              <a:uLnTx/>
              <a:uFillTx/>
              <a:latin typeface="Andalus" panose="02020603050405020304" pitchFamily="18" charset="-78"/>
              <a:ea typeface="+mn-ea"/>
              <a:cs typeface="Andalus" panose="02020603050405020304" pitchFamily="18" charset="-78"/>
            </a:rPr>
            <a:t>عودة</a:t>
          </a:r>
          <a:r>
            <a:rPr kumimoji="0" lang="ar-SA" sz="1800" b="0" i="1" u="none" strike="noStrike" kern="0" cap="none" spc="0" normalizeH="0" baseline="0">
              <a:ln>
                <a:noFill/>
              </a:ln>
              <a:solidFill>
                <a:srgbClr val="FFC000"/>
              </a:solidFill>
              <a:effectLst/>
              <a:uLnTx/>
              <a:uFillTx/>
              <a:latin typeface="Cambria Math" panose="02040503050406030204" pitchFamily="18" charset="0"/>
              <a:ea typeface="+mn-ea"/>
              <a:cs typeface="Arial" panose="020B0604020202020204" pitchFamily="34" charset="0"/>
            </a:rPr>
            <a:t> </a:t>
          </a:r>
          <a:endParaRPr kumimoji="0" lang="ar-EG" sz="1800" b="0" i="1" u="none" strike="noStrike" kern="0" cap="none" spc="0" normalizeH="0" baseline="0">
            <a:ln>
              <a:noFill/>
            </a:ln>
            <a:solidFill>
              <a:srgbClr val="FFC000"/>
            </a:solidFill>
            <a:effectLst/>
            <a:uLnTx/>
            <a:uFillTx/>
            <a:latin typeface="Cambria Math" panose="02040503050406030204" pitchFamily="18" charset="0"/>
            <a:ea typeface="+mn-ea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47625</xdr:colOff>
      <xdr:row>17</xdr:row>
      <xdr:rowOff>152400</xdr:rowOff>
    </xdr:from>
    <xdr:to>
      <xdr:col>8</xdr:col>
      <xdr:colOff>466725</xdr:colOff>
      <xdr:row>23</xdr:row>
      <xdr:rowOff>19050</xdr:rowOff>
    </xdr:to>
    <xdr:sp macro="" textlink="">
      <xdr:nvSpPr>
        <xdr:cNvPr id="10" name="Rounded Rectangle 9">
          <a:hlinkClick xmlns:r="http://schemas.openxmlformats.org/officeDocument/2006/relationships" r:id="rId4"/>
        </xdr:cNvPr>
        <xdr:cNvSpPr/>
      </xdr:nvSpPr>
      <xdr:spPr>
        <a:xfrm>
          <a:off x="11230194075" y="3228975"/>
          <a:ext cx="2476500" cy="952500"/>
        </a:xfrm>
        <a:prstGeom prst="roundRect">
          <a:avLst/>
        </a:prstGeom>
        <a:ln>
          <a:solidFill>
            <a:srgbClr val="00B050"/>
          </a:solidFill>
        </a:ln>
      </xdr:spPr>
      <xdr:style>
        <a:lnRef idx="0">
          <a:schemeClr val="dk1"/>
        </a:lnRef>
        <a:fillRef idx="3">
          <a:schemeClr val="dk1"/>
        </a:fillRef>
        <a:effectRef idx="3">
          <a:schemeClr val="dk1"/>
        </a:effectRef>
        <a:fontRef idx="minor">
          <a:schemeClr val="lt1"/>
        </a:fontRef>
      </xdr:style>
      <xdr:txBody>
        <a:bodyPr vertOverflow="clip" horzOverflow="clip" rtlCol="1" anchor="t"/>
        <a:lstStyle/>
        <a:p>
          <a:pPr marL="0" indent="0" algn="ctr" rtl="1"/>
          <a:r>
            <a:rPr kumimoji="0" lang="ar-EG" sz="1800" b="0" i="1" u="none" strike="noStrike" kern="0" cap="none" spc="0" normalizeH="0" baseline="0">
              <a:ln>
                <a:noFill/>
              </a:ln>
              <a:solidFill>
                <a:srgbClr val="FFC000"/>
              </a:solidFill>
              <a:effectLst/>
              <a:uLnTx/>
              <a:uFillTx/>
              <a:latin typeface="Andalus" panose="02020603050405020304" pitchFamily="18" charset="-78"/>
              <a:ea typeface="+mn-ea"/>
              <a:cs typeface="Andalus" panose="02020603050405020304" pitchFamily="18" charset="-78"/>
            </a:rPr>
            <a:t> القواعد المشتركه</a:t>
          </a:r>
        </a:p>
        <a:p>
          <a:pPr marL="0" indent="0" algn="ctr" rtl="1"/>
          <a:r>
            <a:rPr kumimoji="0" lang="en-US" sz="1800" b="0" i="1" u="none" strike="noStrike" kern="0" cap="none" spc="0" normalizeH="0" baseline="0">
              <a:ln>
                <a:noFill/>
              </a:ln>
              <a:solidFill>
                <a:srgbClr val="FFC000"/>
              </a:solidFill>
              <a:effectLst/>
              <a:uLnTx/>
              <a:uFillTx/>
              <a:latin typeface="Andalus" panose="02020603050405020304" pitchFamily="18" charset="-78"/>
              <a:ea typeface="+mn-ea"/>
              <a:cs typeface="Andalus" panose="02020603050405020304" pitchFamily="18" charset="-78"/>
            </a:rPr>
            <a:t>Combined Footing</a:t>
          </a:r>
          <a:endParaRPr kumimoji="0" lang="ar-EG" sz="1800" b="0" i="1" u="none" strike="noStrike" kern="0" cap="none" spc="0" normalizeH="0" baseline="0">
            <a:ln>
              <a:noFill/>
            </a:ln>
            <a:solidFill>
              <a:srgbClr val="FFC000"/>
            </a:solidFill>
            <a:effectLst/>
            <a:uLnTx/>
            <a:uFillTx/>
            <a:latin typeface="Andalus" panose="02020603050405020304" pitchFamily="18" charset="-78"/>
            <a:ea typeface="+mn-ea"/>
            <a:cs typeface="Andalus" panose="02020603050405020304" pitchFamily="18" charset="-78"/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6</xdr:row>
      <xdr:rowOff>28576</xdr:rowOff>
    </xdr:from>
    <xdr:to>
      <xdr:col>3</xdr:col>
      <xdr:colOff>647700</xdr:colOff>
      <xdr:row>8</xdr:row>
      <xdr:rowOff>142876</xdr:rowOff>
    </xdr:to>
    <xdr:sp macro="" textlink="">
      <xdr:nvSpPr>
        <xdr:cNvPr id="2" name="Rounded Rectangle 1">
          <a:hlinkClick xmlns:r="http://schemas.openxmlformats.org/officeDocument/2006/relationships" r:id="rId1"/>
        </xdr:cNvPr>
        <xdr:cNvSpPr/>
      </xdr:nvSpPr>
      <xdr:spPr>
        <a:xfrm>
          <a:off x="11233442100" y="1114426"/>
          <a:ext cx="2000250" cy="476250"/>
        </a:xfrm>
        <a:prstGeom prst="roundRect">
          <a:avLst/>
        </a:prstGeom>
        <a:gradFill flip="none" rotWithShape="1">
          <a:gsLst>
            <a:gs pos="0">
              <a:schemeClr val="accent4">
                <a:lumMod val="40000"/>
                <a:lumOff val="60000"/>
              </a:schemeClr>
            </a:gs>
            <a:gs pos="47000">
              <a:schemeClr val="accent4">
                <a:lumMod val="95000"/>
                <a:lumOff val="5000"/>
              </a:schemeClr>
            </a:gs>
            <a:gs pos="67000">
              <a:schemeClr val="accent4">
                <a:lumMod val="60000"/>
              </a:schemeClr>
            </a:gs>
          </a:gsLst>
          <a:path path="circle">
            <a:fillToRect l="50000" t="50000" r="50000" b="50000"/>
          </a:path>
          <a:tileRect/>
        </a:gradFill>
        <a:ln/>
        <a:scene3d>
          <a:camera prst="orthographicFront"/>
          <a:lightRig rig="threePt" dir="t"/>
        </a:scene3d>
        <a:sp3d>
          <a:bevelT w="114300" prst="hardEdge"/>
        </a:sp3d>
      </xdr:spPr>
      <xdr:style>
        <a:lnRef idx="1">
          <a:schemeClr val="accent6"/>
        </a:lnRef>
        <a:fillRef idx="3">
          <a:schemeClr val="accent6"/>
        </a:fillRef>
        <a:effectRef idx="2">
          <a:schemeClr val="accent6"/>
        </a:effectRef>
        <a:fontRef idx="minor">
          <a:schemeClr val="lt1"/>
        </a:fontRef>
      </xdr:style>
      <xdr:txBody>
        <a:bodyPr vertOverflow="clip" horzOverflow="clip" rtlCol="1" anchor="t"/>
        <a:lstStyle/>
        <a:p>
          <a:pPr marL="0" indent="0" algn="ctr" rtl="1"/>
          <a:r>
            <a:rPr lang="ar-EG" sz="28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abic Typesetting" panose="03020402040406030203" pitchFamily="66" charset="-78"/>
              <a:ea typeface="+mn-ea"/>
              <a:cs typeface="Arabic Typesetting" panose="03020402040406030203" pitchFamily="66" charset="-78"/>
            </a:rPr>
            <a:t>حصر قواعد</a:t>
          </a:r>
        </a:p>
      </xdr:txBody>
    </xdr:sp>
    <xdr:clientData/>
  </xdr:twoCellAnchor>
  <xdr:twoCellAnchor>
    <xdr:from>
      <xdr:col>6</xdr:col>
      <xdr:colOff>600075</xdr:colOff>
      <xdr:row>10</xdr:row>
      <xdr:rowOff>171450</xdr:rowOff>
    </xdr:from>
    <xdr:to>
      <xdr:col>9</xdr:col>
      <xdr:colOff>552450</xdr:colOff>
      <xdr:row>13</xdr:row>
      <xdr:rowOff>104775</xdr:rowOff>
    </xdr:to>
    <xdr:sp macro="" textlink="">
      <xdr:nvSpPr>
        <xdr:cNvPr id="4" name="Rounded Rectangle 3">
          <a:hlinkClick xmlns:r="http://schemas.openxmlformats.org/officeDocument/2006/relationships" r:id="rId2"/>
        </xdr:cNvPr>
        <xdr:cNvSpPr/>
      </xdr:nvSpPr>
      <xdr:spPr>
        <a:xfrm>
          <a:off x="11229422550" y="1981200"/>
          <a:ext cx="2009775" cy="476250"/>
        </a:xfrm>
        <a:prstGeom prst="roundRect">
          <a:avLst/>
        </a:prstGeom>
        <a:gradFill flip="none" rotWithShape="1">
          <a:gsLst>
            <a:gs pos="0">
              <a:schemeClr val="accent4">
                <a:lumMod val="40000"/>
                <a:lumOff val="60000"/>
              </a:schemeClr>
            </a:gs>
            <a:gs pos="47000">
              <a:schemeClr val="accent4">
                <a:lumMod val="95000"/>
                <a:lumOff val="5000"/>
              </a:schemeClr>
            </a:gs>
            <a:gs pos="67000">
              <a:schemeClr val="accent4">
                <a:lumMod val="60000"/>
              </a:schemeClr>
            </a:gs>
          </a:gsLst>
          <a:path path="circle">
            <a:fillToRect l="50000" t="50000" r="50000" b="50000"/>
          </a:path>
          <a:tileRect/>
        </a:gradFill>
        <a:ln/>
        <a:scene3d>
          <a:camera prst="orthographicFront"/>
          <a:lightRig rig="threePt" dir="t"/>
        </a:scene3d>
        <a:sp3d>
          <a:bevelT prst="slope"/>
        </a:sp3d>
      </xdr:spPr>
      <xdr:style>
        <a:lnRef idx="1">
          <a:schemeClr val="accent6"/>
        </a:lnRef>
        <a:fillRef idx="3">
          <a:schemeClr val="accent6"/>
        </a:fillRef>
        <a:effectRef idx="2">
          <a:schemeClr val="accent6"/>
        </a:effectRef>
        <a:fontRef idx="minor">
          <a:schemeClr val="lt1"/>
        </a:fontRef>
      </xdr:style>
      <xdr:txBody>
        <a:bodyPr vertOverflow="clip" horzOverflow="clip" rtlCol="1" anchor="t"/>
        <a:lstStyle/>
        <a:p>
          <a:pPr marL="0" indent="0" algn="ctr" rtl="1"/>
          <a:r>
            <a:rPr lang="ar-EG" sz="28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abic Typesetting" panose="03020402040406030203" pitchFamily="66" charset="-78"/>
              <a:ea typeface="+mn-ea"/>
              <a:cs typeface="Arabic Typesetting" panose="03020402040406030203" pitchFamily="66" charset="-78"/>
            </a:rPr>
            <a:t>حصر الاعمدة</a:t>
          </a:r>
        </a:p>
      </xdr:txBody>
    </xdr:sp>
    <xdr:clientData/>
  </xdr:twoCellAnchor>
  <xdr:twoCellAnchor>
    <xdr:from>
      <xdr:col>6</xdr:col>
      <xdr:colOff>581025</xdr:colOff>
      <xdr:row>6</xdr:row>
      <xdr:rowOff>47625</xdr:rowOff>
    </xdr:from>
    <xdr:to>
      <xdr:col>9</xdr:col>
      <xdr:colOff>542925</xdr:colOff>
      <xdr:row>8</xdr:row>
      <xdr:rowOff>161925</xdr:rowOff>
    </xdr:to>
    <xdr:sp macro="" textlink="">
      <xdr:nvSpPr>
        <xdr:cNvPr id="5" name="Rounded Rectangle 4">
          <a:hlinkClick xmlns:r="http://schemas.openxmlformats.org/officeDocument/2006/relationships" r:id="rId3"/>
        </xdr:cNvPr>
        <xdr:cNvSpPr/>
      </xdr:nvSpPr>
      <xdr:spPr>
        <a:xfrm>
          <a:off x="11229432075" y="1133475"/>
          <a:ext cx="2019300" cy="476250"/>
        </a:xfrm>
        <a:prstGeom prst="roundRect">
          <a:avLst/>
        </a:prstGeom>
        <a:gradFill flip="none" rotWithShape="1">
          <a:gsLst>
            <a:gs pos="0">
              <a:schemeClr val="accent4">
                <a:lumMod val="40000"/>
                <a:lumOff val="60000"/>
              </a:schemeClr>
            </a:gs>
            <a:gs pos="47000">
              <a:schemeClr val="accent4">
                <a:lumMod val="95000"/>
                <a:lumOff val="5000"/>
              </a:schemeClr>
            </a:gs>
            <a:gs pos="67000">
              <a:schemeClr val="accent4">
                <a:lumMod val="60000"/>
              </a:schemeClr>
            </a:gs>
          </a:gsLst>
          <a:path path="circle">
            <a:fillToRect l="50000" t="50000" r="50000" b="50000"/>
          </a:path>
          <a:tileRect/>
        </a:gradFill>
        <a:ln/>
        <a:scene3d>
          <a:camera prst="orthographicFront"/>
          <a:lightRig rig="threePt" dir="t"/>
        </a:scene3d>
        <a:sp3d>
          <a:bevelT prst="slope"/>
        </a:sp3d>
      </xdr:spPr>
      <xdr:style>
        <a:lnRef idx="1">
          <a:schemeClr val="accent6"/>
        </a:lnRef>
        <a:fillRef idx="3">
          <a:schemeClr val="accent6"/>
        </a:fillRef>
        <a:effectRef idx="2">
          <a:schemeClr val="accent6"/>
        </a:effectRef>
        <a:fontRef idx="minor">
          <a:schemeClr val="lt1"/>
        </a:fontRef>
      </xdr:style>
      <xdr:txBody>
        <a:bodyPr vertOverflow="clip" horzOverflow="clip" rtlCol="1" anchor="t"/>
        <a:lstStyle/>
        <a:p>
          <a:pPr marL="0" indent="0" algn="ctr" rtl="1"/>
          <a:r>
            <a:rPr lang="ar-EG" sz="28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abic Typesetting" panose="03020402040406030203" pitchFamily="66" charset="-78"/>
              <a:ea typeface="+mn-ea"/>
              <a:cs typeface="Arabic Typesetting" panose="03020402040406030203" pitchFamily="66" charset="-78"/>
            </a:rPr>
            <a:t>حصر الكمر</a:t>
          </a:r>
        </a:p>
      </xdr:txBody>
    </xdr:sp>
    <xdr:clientData/>
  </xdr:twoCellAnchor>
  <xdr:twoCellAnchor>
    <xdr:from>
      <xdr:col>6</xdr:col>
      <xdr:colOff>619125</xdr:colOff>
      <xdr:row>15</xdr:row>
      <xdr:rowOff>95250</xdr:rowOff>
    </xdr:from>
    <xdr:to>
      <xdr:col>9</xdr:col>
      <xdr:colOff>542925</xdr:colOff>
      <xdr:row>18</xdr:row>
      <xdr:rowOff>28575</xdr:rowOff>
    </xdr:to>
    <xdr:sp macro="" textlink="">
      <xdr:nvSpPr>
        <xdr:cNvPr id="6" name="Rounded Rectangle 5">
          <a:hlinkClick xmlns:r="http://schemas.openxmlformats.org/officeDocument/2006/relationships" r:id="rId4"/>
        </xdr:cNvPr>
        <xdr:cNvSpPr/>
      </xdr:nvSpPr>
      <xdr:spPr>
        <a:xfrm>
          <a:off x="11229432075" y="2809875"/>
          <a:ext cx="1981200" cy="476250"/>
        </a:xfrm>
        <a:prstGeom prst="roundRect">
          <a:avLst/>
        </a:prstGeom>
        <a:gradFill flip="none" rotWithShape="1">
          <a:gsLst>
            <a:gs pos="0">
              <a:schemeClr val="accent4">
                <a:lumMod val="40000"/>
                <a:lumOff val="60000"/>
              </a:schemeClr>
            </a:gs>
            <a:gs pos="47000">
              <a:schemeClr val="accent4">
                <a:lumMod val="95000"/>
                <a:lumOff val="5000"/>
              </a:schemeClr>
            </a:gs>
            <a:gs pos="67000">
              <a:schemeClr val="accent4">
                <a:lumMod val="60000"/>
              </a:schemeClr>
            </a:gs>
          </a:gsLst>
          <a:path path="circle">
            <a:fillToRect l="50000" t="50000" r="50000" b="50000"/>
          </a:path>
          <a:tileRect/>
        </a:gradFill>
        <a:ln/>
        <a:scene3d>
          <a:camera prst="orthographicFront"/>
          <a:lightRig rig="threePt" dir="t"/>
        </a:scene3d>
        <a:sp3d>
          <a:bevelT prst="slope"/>
        </a:sp3d>
      </xdr:spPr>
      <xdr:style>
        <a:lnRef idx="1">
          <a:schemeClr val="accent6"/>
        </a:lnRef>
        <a:fillRef idx="3">
          <a:schemeClr val="accent6"/>
        </a:fillRef>
        <a:effectRef idx="2">
          <a:schemeClr val="accent6"/>
        </a:effectRef>
        <a:fontRef idx="minor">
          <a:schemeClr val="lt1"/>
        </a:fontRef>
      </xdr:style>
      <xdr:txBody>
        <a:bodyPr vertOverflow="clip" horzOverflow="clip" rtlCol="1" anchor="t"/>
        <a:lstStyle/>
        <a:p>
          <a:pPr marL="0" indent="0" algn="ctr" rtl="1"/>
          <a:r>
            <a:rPr lang="ar-EG" sz="24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abic Typesetting" panose="03020402040406030203" pitchFamily="66" charset="-78"/>
              <a:ea typeface="+mn-ea"/>
              <a:cs typeface="Arabic Typesetting" panose="03020402040406030203" pitchFamily="66" charset="-78"/>
            </a:rPr>
            <a:t>حصر بلاطات</a:t>
          </a:r>
        </a:p>
      </xdr:txBody>
    </xdr:sp>
    <xdr:clientData/>
  </xdr:twoCellAnchor>
  <xdr:twoCellAnchor>
    <xdr:from>
      <xdr:col>1</xdr:col>
      <xdr:colOff>38100</xdr:colOff>
      <xdr:row>16</xdr:row>
      <xdr:rowOff>66675</xdr:rowOff>
    </xdr:from>
    <xdr:to>
      <xdr:col>3</xdr:col>
      <xdr:colOff>638175</xdr:colOff>
      <xdr:row>19</xdr:row>
      <xdr:rowOff>0</xdr:rowOff>
    </xdr:to>
    <xdr:sp macro="" textlink="">
      <xdr:nvSpPr>
        <xdr:cNvPr id="7" name="Rounded Rectangle 6">
          <a:hlinkClick xmlns:r="http://schemas.openxmlformats.org/officeDocument/2006/relationships" r:id="rId5"/>
        </xdr:cNvPr>
        <xdr:cNvSpPr/>
      </xdr:nvSpPr>
      <xdr:spPr>
        <a:xfrm>
          <a:off x="11233451625" y="2962275"/>
          <a:ext cx="1971675" cy="476250"/>
        </a:xfrm>
        <a:prstGeom prst="roundRect">
          <a:avLst/>
        </a:prstGeom>
        <a:gradFill flip="none" rotWithShape="1">
          <a:gsLst>
            <a:gs pos="0">
              <a:schemeClr val="accent4">
                <a:lumMod val="40000"/>
                <a:lumOff val="60000"/>
              </a:schemeClr>
            </a:gs>
            <a:gs pos="47000">
              <a:schemeClr val="accent4">
                <a:lumMod val="95000"/>
                <a:lumOff val="5000"/>
              </a:schemeClr>
            </a:gs>
            <a:gs pos="67000">
              <a:schemeClr val="accent4">
                <a:lumMod val="60000"/>
              </a:schemeClr>
            </a:gs>
          </a:gsLst>
          <a:path path="circle">
            <a:fillToRect l="50000" t="50000" r="50000" b="50000"/>
          </a:path>
          <a:tileRect/>
        </a:gradFill>
        <a:ln/>
        <a:scene3d>
          <a:camera prst="orthographicFront"/>
          <a:lightRig rig="threePt" dir="t"/>
        </a:scene3d>
        <a:sp3d>
          <a:bevelT prst="slope"/>
        </a:sp3d>
      </xdr:spPr>
      <xdr:style>
        <a:lnRef idx="1">
          <a:schemeClr val="accent6"/>
        </a:lnRef>
        <a:fillRef idx="3">
          <a:schemeClr val="accent6"/>
        </a:fillRef>
        <a:effectRef idx="2">
          <a:schemeClr val="accent6"/>
        </a:effectRef>
        <a:fontRef idx="minor">
          <a:schemeClr val="lt1"/>
        </a:fontRef>
      </xdr:style>
      <xdr:txBody>
        <a:bodyPr vertOverflow="clip" horzOverflow="clip" rtlCol="1" anchor="t"/>
        <a:lstStyle/>
        <a:p>
          <a:pPr marL="0" indent="0" algn="ctr" rtl="1"/>
          <a:r>
            <a:rPr lang="ar-EG" sz="24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abic Typesetting" panose="03020402040406030203" pitchFamily="66" charset="-78"/>
              <a:ea typeface="+mn-ea"/>
              <a:cs typeface="Arabic Typesetting" panose="03020402040406030203" pitchFamily="66" charset="-78"/>
            </a:rPr>
            <a:t>حصر الميدة(قريت بيم) </a:t>
          </a:r>
        </a:p>
      </xdr:txBody>
    </xdr:sp>
    <xdr:clientData/>
  </xdr:twoCellAnchor>
  <xdr:twoCellAnchor editAs="oneCell">
    <xdr:from>
      <xdr:col>4</xdr:col>
      <xdr:colOff>333375</xdr:colOff>
      <xdr:row>6</xdr:row>
      <xdr:rowOff>47624</xdr:rowOff>
    </xdr:from>
    <xdr:to>
      <xdr:col>6</xdr:col>
      <xdr:colOff>171450</xdr:colOff>
      <xdr:row>8</xdr:row>
      <xdr:rowOff>171449</xdr:rowOff>
    </xdr:to>
    <xdr:pic>
      <xdr:nvPicPr>
        <xdr:cNvPr id="10" name="Picture 9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31860950" y="1133474"/>
          <a:ext cx="1209675" cy="485775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4</xdr:col>
      <xdr:colOff>323850</xdr:colOff>
      <xdr:row>10</xdr:row>
      <xdr:rowOff>161925</xdr:rowOff>
    </xdr:from>
    <xdr:to>
      <xdr:col>6</xdr:col>
      <xdr:colOff>161925</xdr:colOff>
      <xdr:row>13</xdr:row>
      <xdr:rowOff>104775</xdr:rowOff>
    </xdr:to>
    <xdr:pic>
      <xdr:nvPicPr>
        <xdr:cNvPr id="11" name="Picture 10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31870475" y="1971675"/>
          <a:ext cx="1209675" cy="485775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4</xdr:col>
      <xdr:colOff>314325</xdr:colOff>
      <xdr:row>15</xdr:row>
      <xdr:rowOff>133350</xdr:rowOff>
    </xdr:from>
    <xdr:to>
      <xdr:col>6</xdr:col>
      <xdr:colOff>152400</xdr:colOff>
      <xdr:row>18</xdr:row>
      <xdr:rowOff>76200</xdr:rowOff>
    </xdr:to>
    <xdr:pic>
      <xdr:nvPicPr>
        <xdr:cNvPr id="12" name="Picture 1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31880000" y="2847975"/>
          <a:ext cx="1209675" cy="485775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10</xdr:col>
      <xdr:colOff>333375</xdr:colOff>
      <xdr:row>6</xdr:row>
      <xdr:rowOff>66675</xdr:rowOff>
    </xdr:from>
    <xdr:to>
      <xdr:col>12</xdr:col>
      <xdr:colOff>171450</xdr:colOff>
      <xdr:row>9</xdr:row>
      <xdr:rowOff>9525</xdr:rowOff>
    </xdr:to>
    <xdr:pic>
      <xdr:nvPicPr>
        <xdr:cNvPr id="13" name="Picture 12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27746150" y="1152525"/>
          <a:ext cx="1209675" cy="485775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10</xdr:col>
      <xdr:colOff>352425</xdr:colOff>
      <xdr:row>10</xdr:row>
      <xdr:rowOff>161925</xdr:rowOff>
    </xdr:from>
    <xdr:to>
      <xdr:col>12</xdr:col>
      <xdr:colOff>190500</xdr:colOff>
      <xdr:row>13</xdr:row>
      <xdr:rowOff>104775</xdr:rowOff>
    </xdr:to>
    <xdr:pic>
      <xdr:nvPicPr>
        <xdr:cNvPr id="14" name="Picture 13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27727100" y="1971675"/>
          <a:ext cx="1209675" cy="485775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10</xdr:col>
      <xdr:colOff>381000</xdr:colOff>
      <xdr:row>15</xdr:row>
      <xdr:rowOff>76200</xdr:rowOff>
    </xdr:from>
    <xdr:to>
      <xdr:col>12</xdr:col>
      <xdr:colOff>219075</xdr:colOff>
      <xdr:row>18</xdr:row>
      <xdr:rowOff>19050</xdr:rowOff>
    </xdr:to>
    <xdr:pic>
      <xdr:nvPicPr>
        <xdr:cNvPr id="15" name="Picture 14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27698525" y="2790825"/>
          <a:ext cx="1209675" cy="485775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>
    <xdr:from>
      <xdr:col>1</xdr:col>
      <xdr:colOff>19050</xdr:colOff>
      <xdr:row>10</xdr:row>
      <xdr:rowOff>152400</xdr:rowOff>
    </xdr:from>
    <xdr:to>
      <xdr:col>3</xdr:col>
      <xdr:colOff>628651</xdr:colOff>
      <xdr:row>13</xdr:row>
      <xdr:rowOff>85725</xdr:rowOff>
    </xdr:to>
    <xdr:sp macro="" textlink="">
      <xdr:nvSpPr>
        <xdr:cNvPr id="17" name="Rounded Rectangle 16">
          <a:hlinkClick xmlns:r="http://schemas.openxmlformats.org/officeDocument/2006/relationships" r:id="rId7"/>
        </xdr:cNvPr>
        <xdr:cNvSpPr/>
      </xdr:nvSpPr>
      <xdr:spPr>
        <a:xfrm>
          <a:off x="11233461149" y="1962150"/>
          <a:ext cx="1981201" cy="476250"/>
        </a:xfrm>
        <a:prstGeom prst="roundRect">
          <a:avLst/>
        </a:prstGeom>
        <a:gradFill flip="none" rotWithShape="1">
          <a:gsLst>
            <a:gs pos="0">
              <a:schemeClr val="accent4">
                <a:lumMod val="40000"/>
                <a:lumOff val="60000"/>
              </a:schemeClr>
            </a:gs>
            <a:gs pos="47000">
              <a:schemeClr val="accent4">
                <a:lumMod val="95000"/>
                <a:lumOff val="5000"/>
              </a:schemeClr>
            </a:gs>
            <a:gs pos="67000">
              <a:schemeClr val="accent4">
                <a:lumMod val="60000"/>
              </a:schemeClr>
            </a:gs>
          </a:gsLst>
          <a:path path="circle">
            <a:fillToRect l="50000" t="50000" r="50000" b="50000"/>
          </a:path>
          <a:tileRect/>
        </a:gradFill>
        <a:ln/>
        <a:scene3d>
          <a:camera prst="orthographicFront"/>
          <a:lightRig rig="threePt" dir="t"/>
        </a:scene3d>
        <a:sp3d>
          <a:bevelT prst="slope"/>
        </a:sp3d>
      </xdr:spPr>
      <xdr:style>
        <a:lnRef idx="1">
          <a:schemeClr val="accent6"/>
        </a:lnRef>
        <a:fillRef idx="3">
          <a:schemeClr val="accent6"/>
        </a:fillRef>
        <a:effectRef idx="2">
          <a:schemeClr val="accent6"/>
        </a:effectRef>
        <a:fontRef idx="minor">
          <a:schemeClr val="lt1"/>
        </a:fontRef>
      </xdr:style>
      <xdr:txBody>
        <a:bodyPr vertOverflow="clip" horzOverflow="clip" rtlCol="1" anchor="t"/>
        <a:lstStyle/>
        <a:p>
          <a:pPr marL="0" indent="0" algn="ctr" rtl="1"/>
          <a:r>
            <a:rPr lang="ar-EG" sz="28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abic Typesetting" panose="03020402040406030203" pitchFamily="66" charset="-78"/>
              <a:ea typeface="+mn-ea"/>
              <a:cs typeface="Arabic Typesetting" panose="03020402040406030203" pitchFamily="66" charset="-78"/>
            </a:rPr>
            <a:t>حصر الرقاب</a:t>
          </a:r>
        </a:p>
      </xdr:txBody>
    </xdr:sp>
    <xdr:clientData/>
  </xdr:twoCellAnchor>
  <xdr:twoCellAnchor editAs="oneCell">
    <xdr:from>
      <xdr:col>13</xdr:col>
      <xdr:colOff>228600</xdr:colOff>
      <xdr:row>4</xdr:row>
      <xdr:rowOff>123825</xdr:rowOff>
    </xdr:from>
    <xdr:to>
      <xdr:col>17</xdr:col>
      <xdr:colOff>238125</xdr:colOff>
      <xdr:row>21</xdr:row>
      <xdr:rowOff>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24250475" y="847725"/>
          <a:ext cx="2752725" cy="2952750"/>
        </a:xfrm>
        <a:prstGeom prst="ellipse">
          <a:avLst/>
        </a:prstGeom>
        <a:ln>
          <a:noFill/>
        </a:ln>
        <a:effectLst>
          <a:softEdge rad="112500"/>
        </a:effectLst>
      </xdr:spPr>
    </xdr:pic>
    <xdr:clientData/>
  </xdr:twoCellAnchor>
  <xdr:twoCellAnchor>
    <xdr:from>
      <xdr:col>12</xdr:col>
      <xdr:colOff>276225</xdr:colOff>
      <xdr:row>21</xdr:row>
      <xdr:rowOff>47625</xdr:rowOff>
    </xdr:from>
    <xdr:to>
      <xdr:col>18</xdr:col>
      <xdr:colOff>38101</xdr:colOff>
      <xdr:row>23</xdr:row>
      <xdr:rowOff>123825</xdr:rowOff>
    </xdr:to>
    <xdr:sp macro="" textlink="">
      <xdr:nvSpPr>
        <xdr:cNvPr id="8" name="Rounded Rectangle 7"/>
        <xdr:cNvSpPr/>
      </xdr:nvSpPr>
      <xdr:spPr>
        <a:xfrm>
          <a:off x="11223764699" y="3848100"/>
          <a:ext cx="3876676" cy="438150"/>
        </a:xfrm>
        <a:prstGeom prst="roundRect">
          <a:avLst/>
        </a:prstGeom>
        <a:ln>
          <a:solidFill>
            <a:srgbClr val="FFC000"/>
          </a:solidFill>
        </a:ln>
      </xdr:spPr>
      <xdr:style>
        <a:lnRef idx="0">
          <a:schemeClr val="dk1"/>
        </a:lnRef>
        <a:fillRef idx="3">
          <a:schemeClr val="dk1"/>
        </a:fillRef>
        <a:effectRef idx="3">
          <a:schemeClr val="dk1"/>
        </a:effectRef>
        <a:fontRef idx="minor">
          <a:schemeClr val="lt1"/>
        </a:fontRef>
      </xdr:style>
      <xdr:txBody>
        <a:bodyPr vertOverflow="clip" horzOverflow="clip" rtlCol="1" anchor="t"/>
        <a:lstStyle/>
        <a:p>
          <a:pPr algn="r" rtl="1"/>
          <a:r>
            <a:rPr lang="ar-EG" sz="2000" b="0" cap="none" spc="0">
              <a:ln w="0"/>
              <a:solidFill>
                <a:srgbClr val="FFFF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abic Typesetting" panose="03020402040406030203" pitchFamily="66" charset="-78"/>
              <a:cs typeface="Arabic Typesetting" panose="03020402040406030203" pitchFamily="66" charset="-78"/>
            </a:rPr>
            <a:t>هذا</a:t>
          </a:r>
          <a:r>
            <a:rPr lang="ar-EG" sz="2000" b="0" cap="none" spc="0" baseline="0">
              <a:ln w="0"/>
              <a:solidFill>
                <a:srgbClr val="FFFF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abic Typesetting" panose="03020402040406030203" pitchFamily="66" charset="-78"/>
              <a:cs typeface="Arabic Typesetting" panose="03020402040406030203" pitchFamily="66" charset="-78"/>
            </a:rPr>
            <a:t> العمل صدقة جارية لابي ..فالنترحم له وجميع موتى المسلمين </a:t>
          </a:r>
          <a:endParaRPr lang="ar-EG" sz="2000" b="0" cap="none" spc="0">
            <a:ln w="0"/>
            <a:solidFill>
              <a:srgbClr val="FFFF00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  <a:latin typeface="Arabic Typesetting" panose="03020402040406030203" pitchFamily="66" charset="-78"/>
            <a:cs typeface="Arabic Typesetting" panose="03020402040406030203" pitchFamily="66" charset="-78"/>
          </a:endParaRPr>
        </a:p>
      </xdr:txBody>
    </xdr:sp>
    <xdr:clientData/>
  </xdr:twoCellAnchor>
  <xdr:twoCellAnchor>
    <xdr:from>
      <xdr:col>0</xdr:col>
      <xdr:colOff>152401</xdr:colOff>
      <xdr:row>21</xdr:row>
      <xdr:rowOff>66675</xdr:rowOff>
    </xdr:from>
    <xdr:to>
      <xdr:col>5</xdr:col>
      <xdr:colOff>676276</xdr:colOff>
      <xdr:row>24</xdr:row>
      <xdr:rowOff>38100</xdr:rowOff>
    </xdr:to>
    <xdr:sp macro="" textlink="">
      <xdr:nvSpPr>
        <xdr:cNvPr id="9" name="Rectangle 8"/>
        <xdr:cNvSpPr/>
      </xdr:nvSpPr>
      <xdr:spPr>
        <a:xfrm>
          <a:off x="11232041924" y="3867150"/>
          <a:ext cx="3952875" cy="514350"/>
        </a:xfrm>
        <a:prstGeom prst="rect">
          <a:avLst/>
        </a:prstGeom>
        <a:ln>
          <a:solidFill>
            <a:srgbClr val="FFC000"/>
          </a:solidFill>
        </a:ln>
      </xdr:spPr>
      <xdr:style>
        <a:lnRef idx="0">
          <a:schemeClr val="dk1"/>
        </a:lnRef>
        <a:fillRef idx="3">
          <a:schemeClr val="dk1"/>
        </a:fillRef>
        <a:effectRef idx="3">
          <a:schemeClr val="dk1"/>
        </a:effectRef>
        <a:fontRef idx="minor">
          <a:schemeClr val="lt1"/>
        </a:fontRef>
      </xdr:style>
      <xdr:txBody>
        <a:bodyPr vertOverflow="clip" horzOverflow="clip" rtlCol="1" anchor="t"/>
        <a:lstStyle/>
        <a:p>
          <a:pPr algn="r" rtl="1"/>
          <a:r>
            <a:rPr lang="ar-EG" sz="2400" b="1" cap="none" spc="0">
              <a:ln w="12700">
                <a:solidFill>
                  <a:schemeClr val="tx2">
                    <a:lumMod val="75000"/>
                  </a:schemeClr>
                </a:solidFill>
                <a:prstDash val="solid"/>
              </a:ln>
              <a:solidFill>
                <a:srgbClr val="FFFF00"/>
              </a:solidFill>
              <a:effectLst>
                <a:outerShdw dist="38100" dir="2640000" algn="bl" rotWithShape="0">
                  <a:schemeClr val="tx2">
                    <a:lumMod val="75000"/>
                  </a:schemeClr>
                </a:outerShdw>
              </a:effectLst>
              <a:latin typeface="Arabic Typesetting" panose="03020402040406030203" pitchFamily="66" charset="-78"/>
              <a:cs typeface="Arabic Typesetting" panose="03020402040406030203" pitchFamily="66" charset="-78"/>
            </a:rPr>
            <a:t>تصميم</a:t>
          </a:r>
          <a:r>
            <a:rPr lang="ar-EG" sz="2400" b="1" cap="none" spc="0" baseline="0">
              <a:ln w="12700">
                <a:solidFill>
                  <a:schemeClr val="tx2">
                    <a:lumMod val="75000"/>
                  </a:schemeClr>
                </a:solidFill>
                <a:prstDash val="solid"/>
              </a:ln>
              <a:solidFill>
                <a:srgbClr val="FFFF00"/>
              </a:solidFill>
              <a:effectLst>
                <a:outerShdw dist="38100" dir="2640000" algn="bl" rotWithShape="0">
                  <a:schemeClr val="tx2">
                    <a:lumMod val="75000"/>
                  </a:schemeClr>
                </a:outerShdw>
              </a:effectLst>
              <a:latin typeface="Arabic Typesetting" panose="03020402040406030203" pitchFamily="66" charset="-78"/>
              <a:cs typeface="Arabic Typesetting" panose="03020402040406030203" pitchFamily="66" charset="-78"/>
            </a:rPr>
            <a:t> المهندس / شرف الدين بابكر شرف الدين الامين </a:t>
          </a:r>
          <a:endParaRPr lang="ar-EG" sz="2400" b="1" cap="none" spc="0">
            <a:ln w="12700">
              <a:solidFill>
                <a:schemeClr val="tx2">
                  <a:lumMod val="75000"/>
                </a:schemeClr>
              </a:solidFill>
              <a:prstDash val="solid"/>
            </a:ln>
            <a:solidFill>
              <a:srgbClr val="FFFF00"/>
            </a:solidFill>
            <a:effectLst>
              <a:outerShdw dist="38100" dir="2640000" algn="bl" rotWithShape="0">
                <a:schemeClr val="tx2">
                  <a:lumMod val="75000"/>
                </a:schemeClr>
              </a:outerShdw>
            </a:effectLst>
            <a:latin typeface="Arabic Typesetting" panose="03020402040406030203" pitchFamily="66" charset="-78"/>
            <a:cs typeface="Arabic Typesetting" panose="03020402040406030203" pitchFamily="66" charset="-78"/>
          </a:endParaRPr>
        </a:p>
      </xdr:txBody>
    </xdr:sp>
    <xdr:clientData/>
  </xdr:twoCellAnchor>
  <xdr:twoCellAnchor>
    <xdr:from>
      <xdr:col>0</xdr:col>
      <xdr:colOff>352426</xdr:colOff>
      <xdr:row>0</xdr:row>
      <xdr:rowOff>133350</xdr:rowOff>
    </xdr:from>
    <xdr:to>
      <xdr:col>14</xdr:col>
      <xdr:colOff>152401</xdr:colOff>
      <xdr:row>3</xdr:row>
      <xdr:rowOff>114300</xdr:rowOff>
    </xdr:to>
    <xdr:sp macro="" textlink="">
      <xdr:nvSpPr>
        <xdr:cNvPr id="19" name="Oval 18"/>
        <xdr:cNvSpPr/>
      </xdr:nvSpPr>
      <xdr:spPr>
        <a:xfrm>
          <a:off x="11226393599" y="133350"/>
          <a:ext cx="9401175" cy="523875"/>
        </a:xfrm>
        <a:prstGeom prst="ellipse">
          <a:avLst/>
        </a:prstGeom>
        <a:ln w="28575">
          <a:solidFill>
            <a:srgbClr val="FFFF00"/>
          </a:solidFill>
          <a:prstDash val="sysDash"/>
        </a:ln>
      </xdr:spPr>
      <xdr:style>
        <a:lnRef idx="0">
          <a:schemeClr val="dk1"/>
        </a:lnRef>
        <a:fillRef idx="3">
          <a:schemeClr val="dk1"/>
        </a:fillRef>
        <a:effectRef idx="3">
          <a:schemeClr val="dk1"/>
        </a:effectRef>
        <a:fontRef idx="minor">
          <a:schemeClr val="lt1"/>
        </a:fontRef>
      </xdr:style>
      <xdr:txBody>
        <a:bodyPr vertOverflow="clip" horzOverflow="clip" rtlCol="1" anchor="t"/>
        <a:lstStyle/>
        <a:p>
          <a:pPr algn="r" rtl="1"/>
          <a:r>
            <a:rPr lang="ar-EG" sz="1400">
              <a:solidFill>
                <a:srgbClr val="FFFF00"/>
              </a:solidFill>
              <a:latin typeface="Andalus" panose="02020603050405020304" pitchFamily="18" charset="-78"/>
              <a:cs typeface="Andalus" panose="02020603050405020304" pitchFamily="18" charset="-78"/>
            </a:rPr>
            <a:t>ملحوظة</a:t>
          </a:r>
          <a:r>
            <a:rPr lang="ar-EG" sz="1400" baseline="0">
              <a:solidFill>
                <a:srgbClr val="FFFF00"/>
              </a:solidFill>
              <a:latin typeface="Andalus" panose="02020603050405020304" pitchFamily="18" charset="-78"/>
              <a:cs typeface="Andalus" panose="02020603050405020304" pitchFamily="18" charset="-78"/>
            </a:rPr>
            <a:t> :-اضغط علي كلمة حصر   للدخول الي الكميات  التي تريد حصرها وكلمة عودة للرجوع الي القائمة الرئسية </a:t>
          </a:r>
          <a:endParaRPr lang="ar-EG" sz="1400">
            <a:solidFill>
              <a:srgbClr val="FFFF00"/>
            </a:solidFill>
            <a:latin typeface="Andalus" panose="02020603050405020304" pitchFamily="18" charset="-78"/>
            <a:cs typeface="Andalus" panose="02020603050405020304" pitchFamily="18" charset="-78"/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457200</xdr:colOff>
      <xdr:row>1</xdr:row>
      <xdr:rowOff>142875</xdr:rowOff>
    </xdr:from>
    <xdr:to>
      <xdr:col>12</xdr:col>
      <xdr:colOff>666750</xdr:colOff>
      <xdr:row>3</xdr:row>
      <xdr:rowOff>38100</xdr:rowOff>
    </xdr:to>
    <xdr:sp macro="" textlink="">
      <xdr:nvSpPr>
        <xdr:cNvPr id="2" name="Rounded Rectangle 1"/>
        <xdr:cNvSpPr/>
      </xdr:nvSpPr>
      <xdr:spPr>
        <a:xfrm>
          <a:off x="11227250850" y="323850"/>
          <a:ext cx="895350" cy="276225"/>
        </a:xfrm>
        <a:prstGeom prst="roundRect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  <a:scene3d>
          <a:camera prst="orthographicFront"/>
          <a:lightRig rig="threePt" dir="t"/>
        </a:scene3d>
        <a:sp3d>
          <a:bevelT prst="convex"/>
        </a:sp3d>
      </xdr:spPr>
      <xdr:txBody>
        <a:bodyPr vertOverflow="clip" horzOverflow="clip" rtlCol="1" anchor="t"/>
        <a:lstStyle/>
        <a:p>
          <a:pPr marL="0" marR="0" lvl="0" indent="0" algn="ct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ar-EG" sz="1100" b="0" i="0" u="none" strike="noStrike" kern="0" cap="none" spc="0" normalizeH="0" baseline="0" noProof="0" smtClean="0">
              <a:ln w="0"/>
              <a:solidFill>
                <a:sysClr val="windowText" lastClr="000000"/>
              </a:solidFill>
              <a:effectLst>
                <a:outerShdw blurRad="38100" dist="19050" dir="2700000" algn="tl" rotWithShape="0">
                  <a:sysClr val="windowText" lastClr="000000">
                    <a:alpha val="40000"/>
                  </a:sysClr>
                </a:outerShdw>
              </a:effectLst>
              <a:uLnTx/>
              <a:uFillTx/>
              <a:latin typeface="Calibri" panose="020F0502020204030204"/>
              <a:cs typeface="Arial" panose="020B0604020202020204" pitchFamily="34" charset="0"/>
            </a:rPr>
            <a:t>سعر الحديد</a:t>
          </a:r>
        </a:p>
      </xdr:txBody>
    </xdr:sp>
    <xdr:clientData/>
  </xdr:twoCellAnchor>
  <xdr:twoCellAnchor>
    <xdr:from>
      <xdr:col>11</xdr:col>
      <xdr:colOff>457200</xdr:colOff>
      <xdr:row>3</xdr:row>
      <xdr:rowOff>142875</xdr:rowOff>
    </xdr:from>
    <xdr:to>
      <xdr:col>12</xdr:col>
      <xdr:colOff>666750</xdr:colOff>
      <xdr:row>5</xdr:row>
      <xdr:rowOff>28575</xdr:rowOff>
    </xdr:to>
    <xdr:sp macro="" textlink="">
      <xdr:nvSpPr>
        <xdr:cNvPr id="3" name="Rounded Rectangle 2"/>
        <xdr:cNvSpPr/>
      </xdr:nvSpPr>
      <xdr:spPr>
        <a:xfrm>
          <a:off x="11227250850" y="704850"/>
          <a:ext cx="895350" cy="266700"/>
        </a:xfrm>
        <a:prstGeom prst="roundRect">
          <a:avLst/>
        </a:prstGeom>
        <a:solidFill>
          <a:srgbClr val="92D050"/>
        </a:solidFill>
        <a:ln w="12700" cap="flat" cmpd="sng" algn="ctr">
          <a:noFill/>
          <a:prstDash val="solid"/>
          <a:miter lim="800000"/>
        </a:ln>
        <a:effectLst/>
        <a:scene3d>
          <a:camera prst="orthographicFront"/>
          <a:lightRig rig="threePt" dir="t"/>
        </a:scene3d>
        <a:sp3d>
          <a:bevelT prst="convex"/>
        </a:sp3d>
      </xdr:spPr>
      <xdr:txBody>
        <a:bodyPr vertOverflow="clip" horzOverflow="clip" rtlCol="1" anchor="t"/>
        <a:lstStyle/>
        <a:p>
          <a:pPr marL="0" marR="0" lvl="0" indent="0" algn="ct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ar-EG" sz="1100" b="0" i="0" u="none" strike="noStrike" kern="0" cap="none" spc="0" normalizeH="0" baseline="0" noProof="0" smtClean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uLnTx/>
              <a:uFillTx/>
              <a:latin typeface="Calibri" panose="020F0502020204030204"/>
              <a:cs typeface="Arial" panose="020B0604020202020204" pitchFamily="34" charset="0"/>
            </a:rPr>
            <a:t>سعر الاسمنت</a:t>
          </a:r>
        </a:p>
      </xdr:txBody>
    </xdr:sp>
    <xdr:clientData/>
  </xdr:twoCellAnchor>
  <xdr:twoCellAnchor>
    <xdr:from>
      <xdr:col>11</xdr:col>
      <xdr:colOff>457200</xdr:colOff>
      <xdr:row>5</xdr:row>
      <xdr:rowOff>161925</xdr:rowOff>
    </xdr:from>
    <xdr:to>
      <xdr:col>12</xdr:col>
      <xdr:colOff>666750</xdr:colOff>
      <xdr:row>7</xdr:row>
      <xdr:rowOff>47625</xdr:rowOff>
    </xdr:to>
    <xdr:sp macro="" textlink="">
      <xdr:nvSpPr>
        <xdr:cNvPr id="4" name="Rounded Rectangle 3"/>
        <xdr:cNvSpPr/>
      </xdr:nvSpPr>
      <xdr:spPr>
        <a:xfrm>
          <a:off x="11227250850" y="1104900"/>
          <a:ext cx="895350" cy="266700"/>
        </a:xfrm>
        <a:prstGeom prst="roundRect">
          <a:avLst/>
        </a:prstGeom>
        <a:solidFill>
          <a:srgbClr val="92D050"/>
        </a:solidFill>
        <a:ln w="12700" cap="flat" cmpd="sng" algn="ctr">
          <a:noFill/>
          <a:prstDash val="solid"/>
          <a:miter lim="800000"/>
        </a:ln>
        <a:effectLst/>
        <a:scene3d>
          <a:camera prst="orthographicFront"/>
          <a:lightRig rig="threePt" dir="t"/>
        </a:scene3d>
        <a:sp3d>
          <a:bevelT prst="convex"/>
        </a:sp3d>
      </xdr:spPr>
      <xdr:txBody>
        <a:bodyPr vertOverflow="clip" horzOverflow="clip" rtlCol="1" anchor="t"/>
        <a:lstStyle/>
        <a:p>
          <a:pPr marL="0" marR="0" lvl="0" indent="0" algn="ct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ar-EG" sz="1100" b="0" i="0" u="none" strike="noStrike" kern="0" cap="none" spc="0" normalizeH="0" baseline="0" noProof="0" smtClean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uLnTx/>
              <a:uFillTx/>
              <a:latin typeface="Calibri" panose="020F0502020204030204"/>
              <a:cs typeface="Arial" panose="020B0604020202020204" pitchFamily="34" charset="0"/>
            </a:rPr>
            <a:t>سعر الزلط</a:t>
          </a:r>
        </a:p>
      </xdr:txBody>
    </xdr:sp>
    <xdr:clientData/>
  </xdr:twoCellAnchor>
  <xdr:twoCellAnchor>
    <xdr:from>
      <xdr:col>11</xdr:col>
      <xdr:colOff>457200</xdr:colOff>
      <xdr:row>7</xdr:row>
      <xdr:rowOff>171450</xdr:rowOff>
    </xdr:from>
    <xdr:to>
      <xdr:col>12</xdr:col>
      <xdr:colOff>666750</xdr:colOff>
      <xdr:row>9</xdr:row>
      <xdr:rowOff>57150</xdr:rowOff>
    </xdr:to>
    <xdr:sp macro="" textlink="">
      <xdr:nvSpPr>
        <xdr:cNvPr id="5" name="Rounded Rectangle 4"/>
        <xdr:cNvSpPr/>
      </xdr:nvSpPr>
      <xdr:spPr>
        <a:xfrm>
          <a:off x="11227250850" y="1495425"/>
          <a:ext cx="895350" cy="266700"/>
        </a:xfrm>
        <a:prstGeom prst="roundRect">
          <a:avLst/>
        </a:prstGeom>
        <a:solidFill>
          <a:srgbClr val="92D050"/>
        </a:solidFill>
        <a:ln w="12700" cap="flat" cmpd="sng" algn="ctr">
          <a:noFill/>
          <a:prstDash val="solid"/>
          <a:miter lim="800000"/>
        </a:ln>
        <a:effectLst/>
        <a:scene3d>
          <a:camera prst="orthographicFront"/>
          <a:lightRig rig="threePt" dir="t"/>
        </a:scene3d>
        <a:sp3d>
          <a:bevelT prst="convex"/>
        </a:sp3d>
      </xdr:spPr>
      <xdr:txBody>
        <a:bodyPr vertOverflow="clip" horzOverflow="clip" rtlCol="1" anchor="t"/>
        <a:lstStyle/>
        <a:p>
          <a:pPr marL="0" marR="0" lvl="0" indent="0" algn="ct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ar-EG" sz="1100" b="0" i="0" u="none" strike="noStrike" kern="0" cap="none" spc="0" normalizeH="0" baseline="0" noProof="0" smtClean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uLnTx/>
              <a:uFillTx/>
              <a:latin typeface="Calibri" panose="020F0502020204030204"/>
              <a:cs typeface="Arial" panose="020B0604020202020204" pitchFamily="34" charset="0"/>
            </a:rPr>
            <a:t>سعر الرملة</a:t>
          </a:r>
        </a:p>
      </xdr:txBody>
    </xdr:sp>
    <xdr:clientData/>
  </xdr:twoCellAnchor>
  <xdr:twoCellAnchor>
    <xdr:from>
      <xdr:col>13</xdr:col>
      <xdr:colOff>657225</xdr:colOff>
      <xdr:row>1</xdr:row>
      <xdr:rowOff>152400</xdr:rowOff>
    </xdr:from>
    <xdr:to>
      <xdr:col>14</xdr:col>
      <xdr:colOff>657226</xdr:colOff>
      <xdr:row>3</xdr:row>
      <xdr:rowOff>47625</xdr:rowOff>
    </xdr:to>
    <xdr:sp macro="" textlink="">
      <xdr:nvSpPr>
        <xdr:cNvPr id="6" name="Rounded Rectangle 5"/>
        <xdr:cNvSpPr/>
      </xdr:nvSpPr>
      <xdr:spPr>
        <a:xfrm>
          <a:off x="11225888774" y="333375"/>
          <a:ext cx="685801" cy="276225"/>
        </a:xfrm>
        <a:prstGeom prst="roundRect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  <a:scene3d>
          <a:camera prst="orthographicFront"/>
          <a:lightRig rig="threePt" dir="t"/>
        </a:scene3d>
        <a:sp3d>
          <a:bevelT prst="convex"/>
        </a:sp3d>
      </xdr:spPr>
      <xdr:txBody>
        <a:bodyPr vertOverflow="clip" horzOverflow="clip" rtlCol="1" anchor="t"/>
        <a:lstStyle/>
        <a:p>
          <a:pPr marL="0" marR="0" lvl="0" indent="0" algn="ct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ar-EG" sz="1100" b="0" i="0" u="none" strike="noStrike" kern="0" cap="none" spc="0" normalizeH="0" baseline="0" noProof="0" smtClean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uLnTx/>
              <a:uFillTx/>
              <a:latin typeface="Calibri" panose="020F0502020204030204"/>
              <a:cs typeface="Arial" panose="020B0604020202020204" pitchFamily="34" charset="0"/>
            </a:rPr>
            <a:t>التكلفة </a:t>
          </a:r>
        </a:p>
      </xdr:txBody>
    </xdr:sp>
    <xdr:clientData/>
  </xdr:twoCellAnchor>
  <xdr:twoCellAnchor>
    <xdr:from>
      <xdr:col>13</xdr:col>
      <xdr:colOff>676275</xdr:colOff>
      <xdr:row>3</xdr:row>
      <xdr:rowOff>161925</xdr:rowOff>
    </xdr:from>
    <xdr:to>
      <xdr:col>14</xdr:col>
      <xdr:colOff>676276</xdr:colOff>
      <xdr:row>5</xdr:row>
      <xdr:rowOff>47625</xdr:rowOff>
    </xdr:to>
    <xdr:sp macro="" textlink="">
      <xdr:nvSpPr>
        <xdr:cNvPr id="7" name="Rounded Rectangle 6"/>
        <xdr:cNvSpPr/>
      </xdr:nvSpPr>
      <xdr:spPr>
        <a:xfrm>
          <a:off x="11225869724" y="723900"/>
          <a:ext cx="685801" cy="266700"/>
        </a:xfrm>
        <a:prstGeom prst="roundRect">
          <a:avLst/>
        </a:prstGeom>
        <a:solidFill>
          <a:srgbClr val="92D050"/>
        </a:solidFill>
        <a:ln w="12700" cap="flat" cmpd="sng" algn="ctr">
          <a:noFill/>
          <a:prstDash val="solid"/>
          <a:miter lim="800000"/>
        </a:ln>
        <a:effectLst/>
        <a:scene3d>
          <a:camera prst="orthographicFront"/>
          <a:lightRig rig="threePt" dir="t"/>
        </a:scene3d>
        <a:sp3d>
          <a:bevelT prst="convex"/>
        </a:sp3d>
      </xdr:spPr>
      <xdr:txBody>
        <a:bodyPr vertOverflow="clip" horzOverflow="clip" rtlCol="1" anchor="t"/>
        <a:lstStyle/>
        <a:p>
          <a:pPr marL="0" marR="0" lvl="0" indent="0" algn="ct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ar-EG" sz="1100" b="0" i="0" u="none" strike="noStrike" kern="0" cap="none" spc="0" normalizeH="0" baseline="0" noProof="0" smtClean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uLnTx/>
              <a:uFillTx/>
              <a:latin typeface="Calibri" panose="020F0502020204030204"/>
              <a:cs typeface="Arial" panose="020B0604020202020204" pitchFamily="34" charset="0"/>
            </a:rPr>
            <a:t>التكلفة </a:t>
          </a:r>
        </a:p>
      </xdr:txBody>
    </xdr:sp>
    <xdr:clientData/>
  </xdr:twoCellAnchor>
  <xdr:twoCellAnchor>
    <xdr:from>
      <xdr:col>13</xdr:col>
      <xdr:colOff>676275</xdr:colOff>
      <xdr:row>5</xdr:row>
      <xdr:rowOff>161925</xdr:rowOff>
    </xdr:from>
    <xdr:to>
      <xdr:col>14</xdr:col>
      <xdr:colOff>676276</xdr:colOff>
      <xdr:row>7</xdr:row>
      <xdr:rowOff>47625</xdr:rowOff>
    </xdr:to>
    <xdr:sp macro="" textlink="">
      <xdr:nvSpPr>
        <xdr:cNvPr id="8" name="Rounded Rectangle 7"/>
        <xdr:cNvSpPr/>
      </xdr:nvSpPr>
      <xdr:spPr>
        <a:xfrm>
          <a:off x="11225869724" y="1104900"/>
          <a:ext cx="685801" cy="266700"/>
        </a:xfrm>
        <a:prstGeom prst="roundRect">
          <a:avLst/>
        </a:prstGeom>
        <a:solidFill>
          <a:srgbClr val="92D050"/>
        </a:solidFill>
        <a:ln w="12700" cap="flat" cmpd="sng" algn="ctr">
          <a:noFill/>
          <a:prstDash val="solid"/>
          <a:miter lim="800000"/>
        </a:ln>
        <a:effectLst/>
        <a:scene3d>
          <a:camera prst="orthographicFront"/>
          <a:lightRig rig="threePt" dir="t"/>
        </a:scene3d>
        <a:sp3d>
          <a:bevelT prst="convex"/>
        </a:sp3d>
      </xdr:spPr>
      <xdr:txBody>
        <a:bodyPr vertOverflow="clip" horzOverflow="clip" rtlCol="1" anchor="t"/>
        <a:lstStyle/>
        <a:p>
          <a:pPr marL="0" marR="0" lvl="0" indent="0" algn="ct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ar-EG" sz="1100" b="0" i="0" u="none" strike="noStrike" kern="0" cap="none" spc="0" normalizeH="0" baseline="0" noProof="0" smtClean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uLnTx/>
              <a:uFillTx/>
              <a:latin typeface="Calibri" panose="020F0502020204030204"/>
              <a:cs typeface="Arial" panose="020B0604020202020204" pitchFamily="34" charset="0"/>
            </a:rPr>
            <a:t>التكلفة </a:t>
          </a:r>
        </a:p>
      </xdr:txBody>
    </xdr:sp>
    <xdr:clientData/>
  </xdr:twoCellAnchor>
  <xdr:twoCellAnchor>
    <xdr:from>
      <xdr:col>13</xdr:col>
      <xdr:colOff>666750</xdr:colOff>
      <xdr:row>7</xdr:row>
      <xdr:rowOff>152400</xdr:rowOff>
    </xdr:from>
    <xdr:to>
      <xdr:col>14</xdr:col>
      <xdr:colOff>666751</xdr:colOff>
      <xdr:row>9</xdr:row>
      <xdr:rowOff>38100</xdr:rowOff>
    </xdr:to>
    <xdr:sp macro="" textlink="">
      <xdr:nvSpPr>
        <xdr:cNvPr id="9" name="Rounded Rectangle 8"/>
        <xdr:cNvSpPr/>
      </xdr:nvSpPr>
      <xdr:spPr>
        <a:xfrm>
          <a:off x="11225879249" y="1476375"/>
          <a:ext cx="685801" cy="266700"/>
        </a:xfrm>
        <a:prstGeom prst="roundRect">
          <a:avLst/>
        </a:prstGeom>
        <a:solidFill>
          <a:srgbClr val="92D050"/>
        </a:solidFill>
        <a:ln w="12700" cap="flat" cmpd="sng" algn="ctr">
          <a:noFill/>
          <a:prstDash val="solid"/>
          <a:miter lim="800000"/>
        </a:ln>
        <a:effectLst/>
        <a:scene3d>
          <a:camera prst="orthographicFront"/>
          <a:lightRig rig="threePt" dir="t"/>
        </a:scene3d>
        <a:sp3d>
          <a:bevelT prst="convex"/>
        </a:sp3d>
      </xdr:spPr>
      <xdr:txBody>
        <a:bodyPr vertOverflow="clip" horzOverflow="clip" rtlCol="1" anchor="t"/>
        <a:lstStyle/>
        <a:p>
          <a:pPr marL="0" marR="0" lvl="0" indent="0" algn="ct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ar-EG" sz="1100" b="0" i="0" u="none" strike="noStrike" kern="0" cap="none" spc="0" normalizeH="0" baseline="0" noProof="0" smtClean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uLnTx/>
              <a:uFillTx/>
              <a:latin typeface="Calibri" panose="020F0502020204030204"/>
              <a:cs typeface="Arial" panose="020B0604020202020204" pitchFamily="34" charset="0"/>
            </a:rPr>
            <a:t>التكلفة </a:t>
          </a:r>
        </a:p>
      </xdr:txBody>
    </xdr:sp>
    <xdr:clientData/>
  </xdr:twoCellAnchor>
  <xdr:twoCellAnchor>
    <xdr:from>
      <xdr:col>2</xdr:col>
      <xdr:colOff>247650</xdr:colOff>
      <xdr:row>1</xdr:row>
      <xdr:rowOff>19050</xdr:rowOff>
    </xdr:from>
    <xdr:to>
      <xdr:col>10</xdr:col>
      <xdr:colOff>247650</xdr:colOff>
      <xdr:row>4</xdr:row>
      <xdr:rowOff>19050</xdr:rowOff>
    </xdr:to>
    <xdr:sp macro="[0]!DownRibbon19_Click" textlink="">
      <xdr:nvSpPr>
        <xdr:cNvPr id="10" name="Down Ribbon 9"/>
        <xdr:cNvSpPr/>
      </xdr:nvSpPr>
      <xdr:spPr>
        <a:xfrm>
          <a:off x="11229041550" y="200025"/>
          <a:ext cx="5486400" cy="571500"/>
        </a:xfrm>
        <a:prstGeom prst="ribbon">
          <a:avLst/>
        </a:prstGeom>
        <a:ln>
          <a:solidFill>
            <a:srgbClr val="00B050"/>
          </a:solidFill>
        </a:ln>
      </xdr:spPr>
      <xdr:style>
        <a:lnRef idx="0">
          <a:schemeClr val="dk1"/>
        </a:lnRef>
        <a:fillRef idx="3">
          <a:schemeClr val="dk1"/>
        </a:fillRef>
        <a:effectRef idx="3">
          <a:schemeClr val="dk1"/>
        </a:effectRef>
        <a:fontRef idx="minor">
          <a:schemeClr val="lt1"/>
        </a:fontRef>
      </xdr:style>
      <xdr:txBody>
        <a:bodyPr vertOverflow="clip" horzOverflow="clip" rtlCol="1" anchor="ctr"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marL="0" marR="0" lvl="0" indent="0" algn="ct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ar-EG" sz="1800" b="1" i="1" u="none" strike="noStrike" kern="0" cap="none" spc="0" normalizeH="0" baseline="0" noProof="0" smtClean="0">
              <a:ln/>
              <a:solidFill>
                <a:srgbClr val="FFC000"/>
              </a:solidFill>
              <a:effectLst/>
              <a:uLnTx/>
              <a:uFillTx/>
              <a:latin typeface="Andalus" panose="02020603050405020304" pitchFamily="18" charset="-78"/>
              <a:ea typeface="+mn-ea"/>
              <a:cs typeface="Andalus" panose="02020603050405020304" pitchFamily="18" charset="-78"/>
            </a:rPr>
            <a:t>حصر الاعمدة</a:t>
          </a:r>
          <a:r>
            <a:rPr kumimoji="0" lang="en-US" sz="1800" b="1" i="1" u="none" strike="noStrike" kern="0" cap="none" spc="0" normalizeH="0" baseline="0" noProof="0" smtClean="0">
              <a:ln/>
              <a:solidFill>
                <a:srgbClr val="FFC000"/>
              </a:solidFill>
              <a:effectLst/>
              <a:uLnTx/>
              <a:uFillTx/>
              <a:latin typeface="Andalus" panose="02020603050405020304" pitchFamily="18" charset="-78"/>
              <a:ea typeface="+mn-ea"/>
              <a:cs typeface="Andalus" panose="02020603050405020304" pitchFamily="18" charset="-78"/>
            </a:rPr>
            <a:t>  </a:t>
          </a:r>
          <a:r>
            <a:rPr kumimoji="0" lang="ar-EG" sz="1800" b="1" i="1" u="none" strike="noStrike" kern="0" cap="none" spc="0" normalizeH="0" baseline="0" noProof="0" smtClean="0">
              <a:ln/>
              <a:solidFill>
                <a:srgbClr val="FFC000"/>
              </a:solidFill>
              <a:effectLst/>
              <a:uLnTx/>
              <a:uFillTx/>
              <a:latin typeface="Andalus" panose="02020603050405020304" pitchFamily="18" charset="-78"/>
              <a:ea typeface="+mn-ea"/>
              <a:cs typeface="Andalus" panose="02020603050405020304" pitchFamily="18" charset="-78"/>
            </a:rPr>
            <a:t> </a:t>
          </a:r>
          <a:r>
            <a:rPr kumimoji="0" lang="en-US" sz="1800" b="1" i="1" u="none" strike="noStrike" kern="0" cap="none" spc="0" normalizeH="0" baseline="0" noProof="0" smtClean="0">
              <a:ln/>
              <a:solidFill>
                <a:srgbClr val="FFC000"/>
              </a:solidFill>
              <a:effectLst/>
              <a:uLnTx/>
              <a:uFillTx/>
              <a:latin typeface="Andalus" panose="02020603050405020304" pitchFamily="18" charset="-78"/>
              <a:ea typeface="+mn-ea"/>
              <a:cs typeface="Andalus" panose="02020603050405020304" pitchFamily="18" charset="-78"/>
            </a:rPr>
            <a:t>(Columns)</a:t>
          </a:r>
          <a:endParaRPr kumimoji="0" lang="ar-EG" sz="1800" b="1" i="1" u="none" strike="noStrike" kern="0" cap="none" spc="0" normalizeH="0" baseline="0" noProof="0" smtClean="0">
            <a:ln/>
            <a:solidFill>
              <a:srgbClr val="FFC000"/>
            </a:solidFill>
            <a:effectLst/>
            <a:uLnTx/>
            <a:uFillTx/>
            <a:latin typeface="Andalus" panose="02020603050405020304" pitchFamily="18" charset="-78"/>
            <a:ea typeface="+mn-ea"/>
            <a:cs typeface="Andalus" panose="02020603050405020304" pitchFamily="18" charset="-78"/>
          </a:endParaRPr>
        </a:p>
      </xdr:txBody>
    </xdr:sp>
    <xdr:clientData/>
  </xdr:twoCellAnchor>
  <xdr:twoCellAnchor>
    <xdr:from>
      <xdr:col>16</xdr:col>
      <xdr:colOff>266700</xdr:colOff>
      <xdr:row>5</xdr:row>
      <xdr:rowOff>47624</xdr:rowOff>
    </xdr:from>
    <xdr:to>
      <xdr:col>18</xdr:col>
      <xdr:colOff>47625</xdr:colOff>
      <xdr:row>12</xdr:row>
      <xdr:rowOff>47624</xdr:rowOff>
    </xdr:to>
    <xdr:sp macro="" textlink="">
      <xdr:nvSpPr>
        <xdr:cNvPr id="11" name="Rounded Rectangle 10"/>
        <xdr:cNvSpPr/>
      </xdr:nvSpPr>
      <xdr:spPr>
        <a:xfrm>
          <a:off x="11223755175" y="990599"/>
          <a:ext cx="1152525" cy="1323975"/>
        </a:xfrm>
        <a:prstGeom prst="roundRect">
          <a:avLst/>
        </a:prstGeom>
        <a:solidFill>
          <a:schemeClr val="bg1"/>
        </a:solidFill>
        <a:ln w="12700" cap="flat" cmpd="sng" algn="ctr">
          <a:noFill/>
          <a:prstDash val="solid"/>
          <a:miter lim="800000"/>
        </a:ln>
        <a:effectLst>
          <a:glow rad="101600">
            <a:schemeClr val="accent5">
              <a:satMod val="175000"/>
              <a:alpha val="40000"/>
            </a:schemeClr>
          </a:glow>
          <a:softEdge rad="317500"/>
        </a:effectLst>
        <a:scene3d>
          <a:camera prst="orthographicFront">
            <a:rot lat="0" lon="0" rev="0"/>
          </a:camera>
          <a:lightRig rig="contrasting" dir="t">
            <a:rot lat="0" lon="0" rev="7800000"/>
          </a:lightRig>
        </a:scene3d>
        <a:sp3d>
          <a:bevelT w="139700" h="139700"/>
        </a:sp3d>
      </xdr:spPr>
      <xdr:txBody>
        <a:bodyPr vertOverflow="clip" horzOverflow="clip" rtlCol="1" anchor="t"/>
        <a:lstStyle/>
        <a:p>
          <a:pPr marL="0" marR="0" lvl="0" indent="0" algn="ct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ar-EG" sz="1200" b="0" i="0" u="none" strike="noStrike" kern="0" cap="none" spc="0" normalizeH="0" baseline="0" noProof="0" smtClean="0">
              <a:ln w="0"/>
              <a:solidFill>
                <a:srgbClr val="FF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uLnTx/>
              <a:uFillTx/>
              <a:latin typeface="+mn-lt"/>
              <a:cs typeface="+mn-cs"/>
            </a:rPr>
            <a:t> ادخل الكميات داخل </a:t>
          </a:r>
          <a:r>
            <a:rPr kumimoji="0" lang="en-US" sz="1200" b="0" i="0" u="none" strike="noStrike" kern="0" cap="none" spc="0" normalizeH="0" baseline="0" noProof="0" smtClean="0">
              <a:ln w="0"/>
              <a:solidFill>
                <a:srgbClr val="FF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uLnTx/>
              <a:uFillTx/>
              <a:latin typeface="+mn-lt"/>
              <a:cs typeface="+mn-cs"/>
            </a:rPr>
            <a:t> </a:t>
          </a:r>
          <a:r>
            <a:rPr kumimoji="0" lang="ar-EG" sz="1200" b="0" i="0" u="none" strike="noStrike" kern="0" cap="none" spc="0" normalizeH="0" baseline="0" noProof="0" smtClean="0">
              <a:ln w="0"/>
              <a:solidFill>
                <a:srgbClr val="FF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uLnTx/>
              <a:uFillTx/>
              <a:latin typeface="+mn-lt"/>
              <a:cs typeface="+mn-cs"/>
            </a:rPr>
            <a:t>المربعات باللون الابيض فقط </a:t>
          </a:r>
        </a:p>
        <a:p>
          <a:pPr marL="0" marR="0" lvl="0" indent="0" algn="ct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ar-EG" sz="1200" b="0" i="0" u="none" strike="noStrike" kern="0" cap="none" spc="0" normalizeH="0" baseline="0" noProof="0" smtClean="0">
              <a:ln w="0"/>
              <a:solidFill>
                <a:srgbClr val="FF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uLnTx/>
              <a:uFillTx/>
              <a:latin typeface="+mn-lt"/>
              <a:cs typeface="+mn-cs"/>
            </a:rPr>
            <a:t>محتوي الاسمنت بالخلطة</a:t>
          </a:r>
        </a:p>
      </xdr:txBody>
    </xdr:sp>
    <xdr:clientData/>
  </xdr:twoCellAnchor>
  <xdr:twoCellAnchor editAs="oneCell">
    <xdr:from>
      <xdr:col>16</xdr:col>
      <xdr:colOff>209550</xdr:colOff>
      <xdr:row>0</xdr:row>
      <xdr:rowOff>66675</xdr:rowOff>
    </xdr:from>
    <xdr:to>
      <xdr:col>17</xdr:col>
      <xdr:colOff>590549</xdr:colOff>
      <xdr:row>3</xdr:row>
      <xdr:rowOff>133349</xdr:rowOff>
    </xdr:to>
    <xdr:pic>
      <xdr:nvPicPr>
        <xdr:cNvPr id="12" name="Picture 1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23898051" y="66675"/>
          <a:ext cx="1066799" cy="628649"/>
        </a:xfrm>
        <a:prstGeom prst="roundRect">
          <a:avLst>
            <a:gd name="adj" fmla="val 16667"/>
          </a:avLst>
        </a:prstGeom>
        <a:ln>
          <a:noFill/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</xdr:spPr>
    </xdr:pic>
    <xdr:clientData/>
  </xdr:twoCellAnchor>
  <xdr:twoCellAnchor>
    <xdr:from>
      <xdr:col>0</xdr:col>
      <xdr:colOff>276225</xdr:colOff>
      <xdr:row>0</xdr:row>
      <xdr:rowOff>133349</xdr:rowOff>
    </xdr:from>
    <xdr:to>
      <xdr:col>1</xdr:col>
      <xdr:colOff>628650</xdr:colOff>
      <xdr:row>4</xdr:row>
      <xdr:rowOff>47625</xdr:rowOff>
    </xdr:to>
    <xdr:sp macro="[1]!DownRibbon19_Click" textlink="">
      <xdr:nvSpPr>
        <xdr:cNvPr id="13" name="Notched Right Arrow 12">
          <a:hlinkClick xmlns:r="http://schemas.openxmlformats.org/officeDocument/2006/relationships" r:id="rId2"/>
        </xdr:cNvPr>
        <xdr:cNvSpPr/>
      </xdr:nvSpPr>
      <xdr:spPr>
        <a:xfrm>
          <a:off x="11234832750" y="133349"/>
          <a:ext cx="1038225" cy="666751"/>
        </a:xfrm>
        <a:prstGeom prst="notchedRightArrow">
          <a:avLst/>
        </a:prstGeom>
        <a:ln/>
        <a:scene3d>
          <a:camera prst="orthographicFront"/>
          <a:lightRig rig="threePt" dir="t"/>
        </a:scene3d>
        <a:sp3d>
          <a:bevelT w="139700" prst="cross"/>
        </a:sp3d>
      </xdr:spPr>
      <xdr:style>
        <a:lnRef idx="1">
          <a:schemeClr val="accent6"/>
        </a:lnRef>
        <a:fillRef idx="3">
          <a:schemeClr val="accent6"/>
        </a:fillRef>
        <a:effectRef idx="2">
          <a:schemeClr val="accent6"/>
        </a:effectRef>
        <a:fontRef idx="minor">
          <a:schemeClr val="lt1"/>
        </a:fontRef>
      </xdr:style>
      <xdr:txBody>
        <a:bodyPr vertOverflow="clip" horzOverflow="clip" rtlCol="1" anchor="ctr"/>
        <a:lstStyle/>
        <a:p>
          <a:pPr marL="0" marR="0" lvl="0" indent="0" algn="ct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ar-SA" sz="1600" b="0" i="1" u="none" strike="noStrike" kern="0" cap="none" spc="0" normalizeH="0" baseline="0">
              <a:ln>
                <a:noFill/>
              </a:ln>
              <a:solidFill>
                <a:srgbClr val="FFC000"/>
              </a:solidFill>
              <a:effectLst/>
              <a:uLnTx/>
              <a:uFillTx/>
              <a:latin typeface="Andalus" panose="02020603050405020304" pitchFamily="18" charset="-78"/>
              <a:ea typeface="+mn-ea"/>
              <a:cs typeface="Andalus" panose="02020603050405020304" pitchFamily="18" charset="-78"/>
            </a:rPr>
            <a:t>عودة</a:t>
          </a:r>
          <a:r>
            <a:rPr kumimoji="0" lang="ar-SA" sz="1800" b="0" i="1" u="none" strike="noStrike" kern="0" cap="none" spc="0" normalizeH="0" baseline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mbria Math" panose="02040503050406030204" pitchFamily="18" charset="0"/>
              <a:ea typeface="+mn-ea"/>
              <a:cs typeface="Arial" panose="020B0604020202020204" pitchFamily="34" charset="0"/>
            </a:rPr>
            <a:t> </a:t>
          </a:r>
          <a:endParaRPr kumimoji="0" lang="ar-EG" sz="1800" b="0" i="1" u="none" strike="noStrike" kern="0" cap="none" spc="0" normalizeH="0" baseline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mbria Math" panose="02040503050406030204" pitchFamily="18" charset="0"/>
            <a:ea typeface="+mn-ea"/>
            <a:cs typeface="Arial" panose="020B0604020202020204" pitchFamily="34" charset="0"/>
          </a:endParaRPr>
        </a:p>
      </xdr:txBody>
    </xdr:sp>
    <xdr:clientData/>
  </xdr:twoCellAnchor>
  <xdr:twoCellAnchor>
    <xdr:from>
      <xdr:col>9</xdr:col>
      <xdr:colOff>466726</xdr:colOff>
      <xdr:row>11</xdr:row>
      <xdr:rowOff>76200</xdr:rowOff>
    </xdr:from>
    <xdr:to>
      <xdr:col>11</xdr:col>
      <xdr:colOff>457201</xdr:colOff>
      <xdr:row>13</xdr:row>
      <xdr:rowOff>95250</xdr:rowOff>
    </xdr:to>
    <xdr:sp macro="" textlink="">
      <xdr:nvSpPr>
        <xdr:cNvPr id="15" name="Rounded Rectangle 14">
          <a:hlinkClick xmlns:r="http://schemas.openxmlformats.org/officeDocument/2006/relationships" r:id="rId3"/>
        </xdr:cNvPr>
        <xdr:cNvSpPr/>
      </xdr:nvSpPr>
      <xdr:spPr>
        <a:xfrm>
          <a:off x="11228146199" y="2162175"/>
          <a:ext cx="1362075" cy="400050"/>
        </a:xfrm>
        <a:prstGeom prst="roundRect">
          <a:avLst/>
        </a:prstGeom>
        <a:ln>
          <a:solidFill>
            <a:srgbClr val="00B050"/>
          </a:solidFill>
        </a:ln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1" anchor="t"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r" rtl="1"/>
          <a:r>
            <a:rPr lang="ar-EG" sz="1800" b="1" i="0" u="none" strike="noStrike" cap="none" spc="0">
              <a:ln/>
              <a:solidFill>
                <a:schemeClr val="bg1"/>
              </a:solidFill>
              <a:effectLst/>
              <a:latin typeface="Arabic Typesetting" panose="03020402040406030203" pitchFamily="66" charset="-78"/>
              <a:ea typeface="+mn-ea"/>
              <a:cs typeface="Arabic Typesetting" panose="03020402040406030203" pitchFamily="66" charset="-78"/>
            </a:rPr>
            <a:t>اضغط</a:t>
          </a:r>
          <a:r>
            <a:rPr lang="ar-EG" sz="1800" b="1" i="0" u="none" strike="noStrike" cap="none" spc="0" baseline="0">
              <a:ln/>
              <a:solidFill>
                <a:schemeClr val="bg1"/>
              </a:solidFill>
              <a:effectLst/>
              <a:latin typeface="Arabic Typesetting" panose="03020402040406030203" pitchFamily="66" charset="-78"/>
              <a:ea typeface="+mn-ea"/>
              <a:cs typeface="Arabic Typesetting" panose="03020402040406030203" pitchFamily="66" charset="-78"/>
            </a:rPr>
            <a:t> هنا لرؤية الصور</a:t>
          </a:r>
          <a:endParaRPr lang="ar-EG" sz="1800" b="1" u="none" cap="none" spc="0">
            <a:ln/>
            <a:solidFill>
              <a:schemeClr val="bg1"/>
            </a:solidFill>
            <a:effectLst/>
            <a:latin typeface="Arabic Typesetting" panose="03020402040406030203" pitchFamily="66" charset="-78"/>
            <a:cs typeface="Arabic Typesetting" panose="03020402040406030203" pitchFamily="66" charset="-78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466725</xdr:colOff>
      <xdr:row>3</xdr:row>
      <xdr:rowOff>161925</xdr:rowOff>
    </xdr:from>
    <xdr:to>
      <xdr:col>12</xdr:col>
      <xdr:colOff>676275</xdr:colOff>
      <xdr:row>5</xdr:row>
      <xdr:rowOff>47625</xdr:rowOff>
    </xdr:to>
    <xdr:sp macro="" textlink="">
      <xdr:nvSpPr>
        <xdr:cNvPr id="9" name="Rounded Rectangle 8"/>
        <xdr:cNvSpPr/>
      </xdr:nvSpPr>
      <xdr:spPr>
        <a:xfrm>
          <a:off x="11227241325" y="723900"/>
          <a:ext cx="895350" cy="266700"/>
        </a:xfrm>
        <a:prstGeom prst="roundRect">
          <a:avLst/>
        </a:prstGeom>
        <a:solidFill>
          <a:srgbClr val="92D050"/>
        </a:solidFill>
        <a:ln w="12700" cap="flat" cmpd="sng" algn="ctr">
          <a:noFill/>
          <a:prstDash val="solid"/>
          <a:miter lim="800000"/>
        </a:ln>
        <a:effectLst/>
        <a:scene3d>
          <a:camera prst="orthographicFront"/>
          <a:lightRig rig="threePt" dir="t"/>
        </a:scene3d>
        <a:sp3d>
          <a:bevelT prst="convex"/>
        </a:sp3d>
      </xdr:spPr>
      <xdr:txBody>
        <a:bodyPr vertOverflow="clip" horzOverflow="clip" rtlCol="1" anchor="t"/>
        <a:lstStyle/>
        <a:p>
          <a:pPr marL="0" marR="0" lvl="0" indent="0" algn="ct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ar-EG" sz="1100" b="0" i="0" u="none" strike="noStrike" kern="0" cap="none" spc="0" normalizeH="0" baseline="0" noProof="0" smtClean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uLnTx/>
              <a:uFillTx/>
              <a:latin typeface="Calibri" panose="020F0502020204030204"/>
              <a:cs typeface="Arial" panose="020B0604020202020204" pitchFamily="34" charset="0"/>
            </a:rPr>
            <a:t>سعر الاسمنت</a:t>
          </a:r>
        </a:p>
      </xdr:txBody>
    </xdr:sp>
    <xdr:clientData/>
  </xdr:twoCellAnchor>
  <xdr:twoCellAnchor>
    <xdr:from>
      <xdr:col>11</xdr:col>
      <xdr:colOff>447675</xdr:colOff>
      <xdr:row>5</xdr:row>
      <xdr:rowOff>142875</xdr:rowOff>
    </xdr:from>
    <xdr:to>
      <xdr:col>12</xdr:col>
      <xdr:colOff>657225</xdr:colOff>
      <xdr:row>7</xdr:row>
      <xdr:rowOff>28575</xdr:rowOff>
    </xdr:to>
    <xdr:sp macro="" textlink="">
      <xdr:nvSpPr>
        <xdr:cNvPr id="12" name="Rounded Rectangle 11"/>
        <xdr:cNvSpPr/>
      </xdr:nvSpPr>
      <xdr:spPr>
        <a:xfrm>
          <a:off x="11227260375" y="1085850"/>
          <a:ext cx="895350" cy="266700"/>
        </a:xfrm>
        <a:prstGeom prst="roundRect">
          <a:avLst/>
        </a:prstGeom>
        <a:solidFill>
          <a:srgbClr val="92D050"/>
        </a:solidFill>
        <a:ln w="12700" cap="flat" cmpd="sng" algn="ctr">
          <a:noFill/>
          <a:prstDash val="solid"/>
          <a:miter lim="800000"/>
        </a:ln>
        <a:effectLst/>
        <a:scene3d>
          <a:camera prst="orthographicFront"/>
          <a:lightRig rig="threePt" dir="t"/>
        </a:scene3d>
        <a:sp3d>
          <a:bevelT prst="convex"/>
        </a:sp3d>
      </xdr:spPr>
      <xdr:txBody>
        <a:bodyPr vertOverflow="clip" horzOverflow="clip" rtlCol="1" anchor="t"/>
        <a:lstStyle/>
        <a:p>
          <a:pPr marL="0" marR="0" lvl="0" indent="0" algn="ct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ar-EG" sz="1100" b="0" i="0" u="none" strike="noStrike" kern="0" cap="none" spc="0" normalizeH="0" baseline="0" noProof="0" smtClean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uLnTx/>
              <a:uFillTx/>
              <a:latin typeface="Calibri" panose="020F0502020204030204"/>
              <a:cs typeface="Arial" panose="020B0604020202020204" pitchFamily="34" charset="0"/>
            </a:rPr>
            <a:t>سعر الزلط</a:t>
          </a:r>
        </a:p>
      </xdr:txBody>
    </xdr:sp>
    <xdr:clientData/>
  </xdr:twoCellAnchor>
  <xdr:twoCellAnchor>
    <xdr:from>
      <xdr:col>13</xdr:col>
      <xdr:colOff>676275</xdr:colOff>
      <xdr:row>1</xdr:row>
      <xdr:rowOff>142875</xdr:rowOff>
    </xdr:from>
    <xdr:to>
      <xdr:col>14</xdr:col>
      <xdr:colOff>676276</xdr:colOff>
      <xdr:row>3</xdr:row>
      <xdr:rowOff>28575</xdr:rowOff>
    </xdr:to>
    <xdr:sp macro="" textlink="">
      <xdr:nvSpPr>
        <xdr:cNvPr id="13" name="Rounded Rectangle 12"/>
        <xdr:cNvSpPr/>
      </xdr:nvSpPr>
      <xdr:spPr>
        <a:xfrm>
          <a:off x="11225869724" y="323850"/>
          <a:ext cx="685801" cy="266700"/>
        </a:xfrm>
        <a:prstGeom prst="roundRect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  <a:scene3d>
          <a:camera prst="orthographicFront"/>
          <a:lightRig rig="threePt" dir="t"/>
        </a:scene3d>
        <a:sp3d>
          <a:bevelT prst="convex"/>
        </a:sp3d>
      </xdr:spPr>
      <xdr:txBody>
        <a:bodyPr vertOverflow="clip" horzOverflow="clip" rtlCol="1" anchor="t"/>
        <a:lstStyle/>
        <a:p>
          <a:pPr marL="0" marR="0" lvl="0" indent="0" algn="ct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ar-EG" sz="1100" b="0" i="0" u="none" strike="noStrike" kern="0" cap="none" spc="0" normalizeH="0" baseline="0" noProof="0" smtClean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uLnTx/>
              <a:uFillTx/>
              <a:latin typeface="Calibri" panose="020F0502020204030204"/>
              <a:cs typeface="Arial" panose="020B0604020202020204" pitchFamily="34" charset="0"/>
            </a:rPr>
            <a:t>التكلفة </a:t>
          </a:r>
        </a:p>
      </xdr:txBody>
    </xdr:sp>
    <xdr:clientData/>
  </xdr:twoCellAnchor>
  <xdr:twoCellAnchor>
    <xdr:from>
      <xdr:col>13</xdr:col>
      <xdr:colOff>676275</xdr:colOff>
      <xdr:row>3</xdr:row>
      <xdr:rowOff>142875</xdr:rowOff>
    </xdr:from>
    <xdr:to>
      <xdr:col>14</xdr:col>
      <xdr:colOff>657225</xdr:colOff>
      <xdr:row>5</xdr:row>
      <xdr:rowOff>28575</xdr:rowOff>
    </xdr:to>
    <xdr:sp macro="" textlink="">
      <xdr:nvSpPr>
        <xdr:cNvPr id="14" name="Rounded Rectangle 13"/>
        <xdr:cNvSpPr/>
      </xdr:nvSpPr>
      <xdr:spPr>
        <a:xfrm>
          <a:off x="11225888775" y="704850"/>
          <a:ext cx="666750" cy="266700"/>
        </a:xfrm>
        <a:prstGeom prst="roundRect">
          <a:avLst/>
        </a:prstGeom>
        <a:solidFill>
          <a:srgbClr val="92D050"/>
        </a:solidFill>
        <a:ln w="12700" cap="flat" cmpd="sng" algn="ctr">
          <a:noFill/>
          <a:prstDash val="solid"/>
          <a:miter lim="800000"/>
        </a:ln>
        <a:effectLst/>
        <a:scene3d>
          <a:camera prst="orthographicFront"/>
          <a:lightRig rig="threePt" dir="t"/>
        </a:scene3d>
        <a:sp3d>
          <a:bevelT prst="convex"/>
        </a:sp3d>
      </xdr:spPr>
      <xdr:txBody>
        <a:bodyPr vertOverflow="clip" horzOverflow="clip" rtlCol="1" anchor="t"/>
        <a:lstStyle/>
        <a:p>
          <a:pPr marL="0" marR="0" lvl="0" indent="0" algn="ct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ar-EG" sz="1100" b="0" i="0" u="none" strike="noStrike" kern="0" cap="none" spc="0" normalizeH="0" baseline="0" noProof="0" smtClean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uLnTx/>
              <a:uFillTx/>
              <a:latin typeface="Calibri" panose="020F0502020204030204"/>
              <a:cs typeface="Arial" panose="020B0604020202020204" pitchFamily="34" charset="0"/>
            </a:rPr>
            <a:t>التكلفة </a:t>
          </a:r>
        </a:p>
      </xdr:txBody>
    </xdr:sp>
    <xdr:clientData/>
  </xdr:twoCellAnchor>
  <xdr:twoCellAnchor>
    <xdr:from>
      <xdr:col>13</xdr:col>
      <xdr:colOff>647700</xdr:colOff>
      <xdr:row>5</xdr:row>
      <xdr:rowOff>152400</xdr:rowOff>
    </xdr:from>
    <xdr:to>
      <xdr:col>14</xdr:col>
      <xdr:colOff>657225</xdr:colOff>
      <xdr:row>7</xdr:row>
      <xdr:rowOff>38100</xdr:rowOff>
    </xdr:to>
    <xdr:sp macro="" textlink="">
      <xdr:nvSpPr>
        <xdr:cNvPr id="15" name="Rounded Rectangle 14"/>
        <xdr:cNvSpPr/>
      </xdr:nvSpPr>
      <xdr:spPr>
        <a:xfrm>
          <a:off x="11225888775" y="1095375"/>
          <a:ext cx="695325" cy="266700"/>
        </a:xfrm>
        <a:prstGeom prst="roundRect">
          <a:avLst/>
        </a:prstGeom>
        <a:solidFill>
          <a:srgbClr val="92D050"/>
        </a:solidFill>
        <a:ln w="12700" cap="flat" cmpd="sng" algn="ctr">
          <a:noFill/>
          <a:prstDash val="solid"/>
          <a:miter lim="800000"/>
        </a:ln>
        <a:effectLst/>
        <a:scene3d>
          <a:camera prst="orthographicFront"/>
          <a:lightRig rig="threePt" dir="t"/>
        </a:scene3d>
        <a:sp3d>
          <a:bevelT prst="convex"/>
        </a:sp3d>
      </xdr:spPr>
      <xdr:txBody>
        <a:bodyPr vertOverflow="clip" horzOverflow="clip" rtlCol="1" anchor="t"/>
        <a:lstStyle/>
        <a:p>
          <a:pPr marL="0" marR="0" lvl="0" indent="0" algn="ct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ar-EG" sz="1100" b="0" i="0" u="none" strike="noStrike" kern="0" cap="none" spc="0" normalizeH="0" baseline="0" noProof="0" smtClean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uLnTx/>
              <a:uFillTx/>
              <a:latin typeface="Calibri" panose="020F0502020204030204"/>
              <a:cs typeface="Arial" panose="020B0604020202020204" pitchFamily="34" charset="0"/>
            </a:rPr>
            <a:t>التكلفة </a:t>
          </a:r>
        </a:p>
      </xdr:txBody>
    </xdr:sp>
    <xdr:clientData/>
  </xdr:twoCellAnchor>
  <xdr:twoCellAnchor>
    <xdr:from>
      <xdr:col>11</xdr:col>
      <xdr:colOff>447675</xdr:colOff>
      <xdr:row>1</xdr:row>
      <xdr:rowOff>152400</xdr:rowOff>
    </xdr:from>
    <xdr:to>
      <xdr:col>12</xdr:col>
      <xdr:colOff>657225</xdr:colOff>
      <xdr:row>3</xdr:row>
      <xdr:rowOff>38100</xdr:rowOff>
    </xdr:to>
    <xdr:sp macro="" textlink="">
      <xdr:nvSpPr>
        <xdr:cNvPr id="21" name="Rounded Rectangle 20"/>
        <xdr:cNvSpPr/>
      </xdr:nvSpPr>
      <xdr:spPr>
        <a:xfrm>
          <a:off x="11227260375" y="333375"/>
          <a:ext cx="895350" cy="266700"/>
        </a:xfrm>
        <a:prstGeom prst="roundRect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  <a:scene3d>
          <a:camera prst="orthographicFront"/>
          <a:lightRig rig="threePt" dir="t"/>
        </a:scene3d>
        <a:sp3d>
          <a:bevelT prst="convex"/>
        </a:sp3d>
      </xdr:spPr>
      <xdr:txBody>
        <a:bodyPr vertOverflow="clip" horzOverflow="clip" rtlCol="1" anchor="t"/>
        <a:lstStyle/>
        <a:p>
          <a:pPr marL="0" marR="0" lvl="0" indent="0" algn="ct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ar-EG" sz="1100" b="0" i="0" u="none" strike="noStrike" kern="0" cap="none" spc="0" normalizeH="0" baseline="0" noProof="0" smtClean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uLnTx/>
              <a:uFillTx/>
              <a:latin typeface="Calibri" panose="020F0502020204030204"/>
              <a:cs typeface="Arial" panose="020B0604020202020204" pitchFamily="34" charset="0"/>
            </a:rPr>
            <a:t>سعر الحديد</a:t>
          </a:r>
        </a:p>
      </xdr:txBody>
    </xdr:sp>
    <xdr:clientData/>
  </xdr:twoCellAnchor>
  <xdr:twoCellAnchor>
    <xdr:from>
      <xdr:col>11</xdr:col>
      <xdr:colOff>457200</xdr:colOff>
      <xdr:row>7</xdr:row>
      <xdr:rowOff>104775</xdr:rowOff>
    </xdr:from>
    <xdr:to>
      <xdr:col>12</xdr:col>
      <xdr:colOff>666750</xdr:colOff>
      <xdr:row>8</xdr:row>
      <xdr:rowOff>180975</xdr:rowOff>
    </xdr:to>
    <xdr:sp macro="" textlink="">
      <xdr:nvSpPr>
        <xdr:cNvPr id="23" name="Rounded Rectangle 22"/>
        <xdr:cNvSpPr/>
      </xdr:nvSpPr>
      <xdr:spPr>
        <a:xfrm>
          <a:off x="11227250850" y="1428750"/>
          <a:ext cx="895350" cy="266700"/>
        </a:xfrm>
        <a:prstGeom prst="roundRect">
          <a:avLst/>
        </a:prstGeom>
        <a:solidFill>
          <a:srgbClr val="92D050"/>
        </a:solidFill>
        <a:ln w="12700" cap="flat" cmpd="sng" algn="ctr">
          <a:noFill/>
          <a:prstDash val="solid"/>
          <a:miter lim="800000"/>
        </a:ln>
        <a:effectLst/>
        <a:scene3d>
          <a:camera prst="orthographicFront"/>
          <a:lightRig rig="threePt" dir="t"/>
        </a:scene3d>
        <a:sp3d>
          <a:bevelT prst="convex"/>
        </a:sp3d>
      </xdr:spPr>
      <xdr:txBody>
        <a:bodyPr vertOverflow="clip" horzOverflow="clip" rtlCol="1" anchor="t"/>
        <a:lstStyle/>
        <a:p>
          <a:pPr marL="0" marR="0" lvl="0" indent="0" algn="ct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ar-EG" sz="1100" b="0" i="0" u="none" strike="noStrike" kern="0" cap="none" spc="0" normalizeH="0" baseline="0" noProof="0" smtClean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uLnTx/>
              <a:uFillTx/>
              <a:latin typeface="Calibri" panose="020F0502020204030204"/>
              <a:cs typeface="Arial" panose="020B0604020202020204" pitchFamily="34" charset="0"/>
            </a:rPr>
            <a:t>سعر</a:t>
          </a:r>
          <a:r>
            <a:rPr kumimoji="0" lang="ar-EG" sz="1100" b="0" i="0" u="none" strike="noStrike" kern="0" cap="none" spc="0" normalizeH="0" baseline="0" noProof="0" smtClean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cs typeface="Arial" panose="020B0604020202020204" pitchFamily="34" charset="0"/>
            </a:rPr>
            <a:t> الرملة</a:t>
          </a:r>
        </a:p>
      </xdr:txBody>
    </xdr:sp>
    <xdr:clientData/>
  </xdr:twoCellAnchor>
  <xdr:twoCellAnchor>
    <xdr:from>
      <xdr:col>13</xdr:col>
      <xdr:colOff>666750</xdr:colOff>
      <xdr:row>7</xdr:row>
      <xdr:rowOff>123825</xdr:rowOff>
    </xdr:from>
    <xdr:to>
      <xdr:col>14</xdr:col>
      <xdr:colOff>676275</xdr:colOff>
      <xdr:row>9</xdr:row>
      <xdr:rowOff>9525</xdr:rowOff>
    </xdr:to>
    <xdr:sp macro="" textlink="">
      <xdr:nvSpPr>
        <xdr:cNvPr id="24" name="Rounded Rectangle 23"/>
        <xdr:cNvSpPr/>
      </xdr:nvSpPr>
      <xdr:spPr>
        <a:xfrm>
          <a:off x="11225869725" y="1447800"/>
          <a:ext cx="695325" cy="266700"/>
        </a:xfrm>
        <a:prstGeom prst="roundRect">
          <a:avLst/>
        </a:prstGeom>
        <a:solidFill>
          <a:srgbClr val="92D050"/>
        </a:solidFill>
        <a:ln w="12700" cap="flat" cmpd="sng" algn="ctr">
          <a:noFill/>
          <a:prstDash val="solid"/>
          <a:miter lim="800000"/>
        </a:ln>
        <a:effectLst/>
        <a:scene3d>
          <a:camera prst="orthographicFront"/>
          <a:lightRig rig="threePt" dir="t"/>
        </a:scene3d>
        <a:sp3d>
          <a:bevelT prst="convex"/>
        </a:sp3d>
      </xdr:spPr>
      <xdr:txBody>
        <a:bodyPr vertOverflow="clip" horzOverflow="clip" rtlCol="1" anchor="t"/>
        <a:lstStyle/>
        <a:p>
          <a:pPr marL="0" marR="0" lvl="0" indent="0" algn="ct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ar-EG" sz="1100" b="0" i="0" u="none" strike="noStrike" kern="0" cap="none" spc="0" normalizeH="0" baseline="0" noProof="0" smtClean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uLnTx/>
              <a:uFillTx/>
              <a:latin typeface="Calibri" panose="020F0502020204030204"/>
              <a:cs typeface="Arial" panose="020B0604020202020204" pitchFamily="34" charset="0"/>
            </a:rPr>
            <a:t>التكلفة </a:t>
          </a:r>
        </a:p>
      </xdr:txBody>
    </xdr:sp>
    <xdr:clientData/>
  </xdr:twoCellAnchor>
  <xdr:twoCellAnchor>
    <xdr:from>
      <xdr:col>3</xdr:col>
      <xdr:colOff>57149</xdr:colOff>
      <xdr:row>1</xdr:row>
      <xdr:rowOff>9526</xdr:rowOff>
    </xdr:from>
    <xdr:to>
      <xdr:col>10</xdr:col>
      <xdr:colOff>295275</xdr:colOff>
      <xdr:row>3</xdr:row>
      <xdr:rowOff>28576</xdr:rowOff>
    </xdr:to>
    <xdr:sp macro="[0]!DownRibbon19_Click" textlink="">
      <xdr:nvSpPr>
        <xdr:cNvPr id="10" name="Down Ribbon 9"/>
        <xdr:cNvSpPr/>
      </xdr:nvSpPr>
      <xdr:spPr>
        <a:xfrm>
          <a:off x="11228993925" y="190501"/>
          <a:ext cx="5038726" cy="400050"/>
        </a:xfrm>
        <a:prstGeom prst="ribbon">
          <a:avLst/>
        </a:prstGeom>
        <a:ln>
          <a:solidFill>
            <a:srgbClr val="00B050"/>
          </a:solidFill>
        </a:ln>
        <a:effectLst>
          <a:innerShdw blurRad="114300">
            <a:prstClr val="black"/>
          </a:innerShdw>
        </a:effectLst>
      </xdr:spPr>
      <xdr:style>
        <a:lnRef idx="0">
          <a:schemeClr val="dk1"/>
        </a:lnRef>
        <a:fillRef idx="3">
          <a:schemeClr val="dk1"/>
        </a:fillRef>
        <a:effectRef idx="3">
          <a:schemeClr val="dk1"/>
        </a:effectRef>
        <a:fontRef idx="minor">
          <a:schemeClr val="lt1"/>
        </a:fontRef>
      </xdr:style>
      <xdr:txBody>
        <a:bodyPr vertOverflow="clip" horzOverflow="clip" rtlCol="1" anchor="ctr"/>
        <a:lstStyle/>
        <a:p>
          <a:pPr marL="0" marR="0" lvl="0" indent="0" algn="ct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ar-EG" sz="2000" b="0" i="1" u="none" strike="noStrike" kern="0" cap="none" spc="0" normalizeH="0" baseline="0" noProof="0" smtClean="0">
              <a:ln>
                <a:noFill/>
              </a:ln>
              <a:solidFill>
                <a:srgbClr val="FFFF00"/>
              </a:solidFill>
              <a:effectLst/>
              <a:uLnTx/>
              <a:uFillTx/>
              <a:latin typeface="Andalus" panose="02020603050405020304" pitchFamily="18" charset="-78"/>
              <a:ea typeface="+mn-ea"/>
              <a:cs typeface="Andalus" panose="02020603050405020304" pitchFamily="18" charset="-78"/>
            </a:rPr>
            <a:t>حصر الكمرات</a:t>
          </a:r>
          <a:r>
            <a:rPr kumimoji="0" lang="en-US" sz="2000" b="0" i="1" u="none" strike="noStrike" kern="0" cap="none" spc="0" normalizeH="0" baseline="0" noProof="0" smtClean="0">
              <a:ln>
                <a:noFill/>
              </a:ln>
              <a:solidFill>
                <a:srgbClr val="FFFF00"/>
              </a:solidFill>
              <a:effectLst/>
              <a:uLnTx/>
              <a:uFillTx/>
              <a:latin typeface="Andalus" panose="02020603050405020304" pitchFamily="18" charset="-78"/>
              <a:ea typeface="+mn-ea"/>
              <a:cs typeface="Andalus" panose="02020603050405020304" pitchFamily="18" charset="-78"/>
            </a:rPr>
            <a:t> </a:t>
          </a:r>
          <a:r>
            <a:rPr kumimoji="0" lang="ar-EG" sz="2000" b="0" i="1" u="none" strike="noStrike" kern="0" cap="none" spc="0" normalizeH="0" baseline="0" noProof="0" smtClean="0">
              <a:ln>
                <a:noFill/>
              </a:ln>
              <a:solidFill>
                <a:srgbClr val="FFFF00"/>
              </a:solidFill>
              <a:effectLst/>
              <a:uLnTx/>
              <a:uFillTx/>
              <a:latin typeface="Andalus" panose="02020603050405020304" pitchFamily="18" charset="-78"/>
              <a:ea typeface="+mn-ea"/>
              <a:cs typeface="Andalus" panose="02020603050405020304" pitchFamily="18" charset="-78"/>
            </a:rPr>
            <a:t>(</a:t>
          </a:r>
          <a:r>
            <a:rPr kumimoji="0" lang="en-US" sz="2000" b="0" i="1" u="none" strike="noStrike" kern="0" cap="none" spc="0" normalizeH="0" baseline="0" noProof="0" smtClean="0">
              <a:ln>
                <a:noFill/>
              </a:ln>
              <a:solidFill>
                <a:srgbClr val="FFFF00"/>
              </a:solidFill>
              <a:effectLst/>
              <a:uLnTx/>
              <a:uFillTx/>
              <a:latin typeface="Andalus" panose="02020603050405020304" pitchFamily="18" charset="-78"/>
              <a:ea typeface="+mn-ea"/>
              <a:cs typeface="Andalus" panose="02020603050405020304" pitchFamily="18" charset="-78"/>
            </a:rPr>
            <a:t>(Beams</a:t>
          </a:r>
          <a:endParaRPr kumimoji="0" lang="ar-EG" sz="2000" b="0" i="1" u="none" strike="noStrike" kern="0" cap="none" spc="0" normalizeH="0" baseline="0" noProof="0" smtClean="0">
            <a:ln>
              <a:noFill/>
            </a:ln>
            <a:solidFill>
              <a:srgbClr val="FFFF00"/>
            </a:solidFill>
            <a:effectLst/>
            <a:uLnTx/>
            <a:uFillTx/>
            <a:latin typeface="Andalus" panose="02020603050405020304" pitchFamily="18" charset="-78"/>
            <a:ea typeface="+mn-ea"/>
            <a:cs typeface="Andalus" panose="02020603050405020304" pitchFamily="18" charset="-78"/>
          </a:endParaRPr>
        </a:p>
      </xdr:txBody>
    </xdr:sp>
    <xdr:clientData/>
  </xdr:twoCellAnchor>
  <xdr:twoCellAnchor>
    <xdr:from>
      <xdr:col>16</xdr:col>
      <xdr:colOff>123825</xdr:colOff>
      <xdr:row>12</xdr:row>
      <xdr:rowOff>66674</xdr:rowOff>
    </xdr:from>
    <xdr:to>
      <xdr:col>17</xdr:col>
      <xdr:colOff>657225</xdr:colOff>
      <xdr:row>20</xdr:row>
      <xdr:rowOff>66675</xdr:rowOff>
    </xdr:to>
    <xdr:sp macro="" textlink="">
      <xdr:nvSpPr>
        <xdr:cNvPr id="11" name="Rounded Rectangle 10"/>
        <xdr:cNvSpPr/>
      </xdr:nvSpPr>
      <xdr:spPr>
        <a:xfrm>
          <a:off x="11223831375" y="2343149"/>
          <a:ext cx="1219200" cy="1524001"/>
        </a:xfrm>
        <a:prstGeom prst="roundRect">
          <a:avLst/>
        </a:prstGeom>
        <a:solidFill>
          <a:schemeClr val="bg1"/>
        </a:solidFill>
        <a:ln w="12700" cap="flat" cmpd="sng" algn="ctr">
          <a:noFill/>
          <a:prstDash val="solid"/>
          <a:miter lim="800000"/>
        </a:ln>
        <a:effectLst>
          <a:glow rad="101600">
            <a:schemeClr val="accent5">
              <a:satMod val="175000"/>
              <a:alpha val="40000"/>
            </a:schemeClr>
          </a:glow>
          <a:softEdge rad="317500"/>
        </a:effectLst>
        <a:scene3d>
          <a:camera prst="orthographicFront">
            <a:rot lat="0" lon="0" rev="0"/>
          </a:camera>
          <a:lightRig rig="contrasting" dir="t">
            <a:rot lat="0" lon="0" rev="7800000"/>
          </a:lightRig>
        </a:scene3d>
        <a:sp3d>
          <a:bevelT w="139700" h="139700"/>
        </a:sp3d>
      </xdr:spPr>
      <xdr:txBody>
        <a:bodyPr vertOverflow="clip" horzOverflow="clip" rtlCol="1" anchor="t"/>
        <a:lstStyle/>
        <a:p>
          <a:pPr marL="0" marR="0" lvl="0" indent="0" algn="ct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ar-EG" sz="1400" b="0" i="0" u="none" strike="noStrike" kern="0" cap="none" spc="0" normalizeH="0" baseline="0" noProof="0" smtClean="0">
              <a:ln w="0"/>
              <a:solidFill>
                <a:srgbClr val="FF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uLnTx/>
              <a:uFillTx/>
              <a:latin typeface="+mn-lt"/>
              <a:cs typeface="+mn-cs"/>
            </a:rPr>
            <a:t> ادخل الكميات داخل </a:t>
          </a:r>
          <a:r>
            <a:rPr kumimoji="0" lang="en-US" sz="1400" b="0" i="0" u="none" strike="noStrike" kern="0" cap="none" spc="0" normalizeH="0" baseline="0" noProof="0" smtClean="0">
              <a:ln w="0"/>
              <a:solidFill>
                <a:srgbClr val="FF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uLnTx/>
              <a:uFillTx/>
              <a:latin typeface="+mn-lt"/>
              <a:cs typeface="+mn-cs"/>
            </a:rPr>
            <a:t> </a:t>
          </a:r>
          <a:r>
            <a:rPr kumimoji="0" lang="ar-EG" sz="1400" b="0" i="0" u="none" strike="noStrike" kern="0" cap="none" spc="0" normalizeH="0" baseline="0" noProof="0" smtClean="0">
              <a:ln w="0"/>
              <a:solidFill>
                <a:srgbClr val="FF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uLnTx/>
              <a:uFillTx/>
              <a:latin typeface="+mn-lt"/>
              <a:cs typeface="+mn-cs"/>
            </a:rPr>
            <a:t>المربعات باللون الابيض فقط </a:t>
          </a:r>
        </a:p>
        <a:p>
          <a:pPr marL="0" marR="0" lvl="0" indent="0" algn="ct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ar-EG" sz="1400" b="0" i="0" u="none" strike="noStrike" kern="0" cap="none" spc="0" normalizeH="0" baseline="0">
              <a:ln w="0"/>
              <a:solidFill>
                <a:srgbClr val="FF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uLnTx/>
              <a:uFillTx/>
              <a:latin typeface="+mn-lt"/>
              <a:ea typeface="+mn-ea"/>
              <a:cs typeface="+mn-cs"/>
            </a:rPr>
            <a:t>محتوي الاسمنت بالخلطة</a:t>
          </a:r>
        </a:p>
        <a:p>
          <a:pPr marL="0" marR="0" lvl="0" indent="0" algn="ct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ar-EG" sz="1400" b="0" i="0" u="none" strike="noStrike" kern="0" cap="none" spc="0" normalizeH="0" baseline="0" noProof="0" smtClean="0">
            <a:ln w="0"/>
            <a:solidFill>
              <a:srgbClr val="FF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uLnTx/>
            <a:uFillTx/>
            <a:latin typeface="+mn-lt"/>
            <a:cs typeface="+mn-cs"/>
          </a:endParaRPr>
        </a:p>
      </xdr:txBody>
    </xdr:sp>
    <xdr:clientData/>
  </xdr:twoCellAnchor>
  <xdr:twoCellAnchor editAs="oneCell">
    <xdr:from>
      <xdr:col>16</xdr:col>
      <xdr:colOff>247650</xdr:colOff>
      <xdr:row>6</xdr:row>
      <xdr:rowOff>123825</xdr:rowOff>
    </xdr:from>
    <xdr:to>
      <xdr:col>17</xdr:col>
      <xdr:colOff>523875</xdr:colOff>
      <xdr:row>12</xdr:row>
      <xdr:rowOff>9525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23964725" y="1257300"/>
          <a:ext cx="962025" cy="1019175"/>
        </a:xfrm>
        <a:prstGeom prst="roundRect">
          <a:avLst>
            <a:gd name="adj" fmla="val 16667"/>
          </a:avLst>
        </a:prstGeom>
        <a:ln>
          <a:noFill/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</xdr:spPr>
    </xdr:pic>
    <xdr:clientData/>
  </xdr:twoCellAnchor>
  <xdr:twoCellAnchor>
    <xdr:from>
      <xdr:col>0</xdr:col>
      <xdr:colOff>0</xdr:colOff>
      <xdr:row>0</xdr:row>
      <xdr:rowOff>76200</xdr:rowOff>
    </xdr:from>
    <xdr:to>
      <xdr:col>2</xdr:col>
      <xdr:colOff>123825</xdr:colOff>
      <xdr:row>3</xdr:row>
      <xdr:rowOff>133350</xdr:rowOff>
    </xdr:to>
    <xdr:sp macro="[1]!DownRibbon19_Click" textlink="">
      <xdr:nvSpPr>
        <xdr:cNvPr id="16" name="Notched Right Arrow 15">
          <a:hlinkClick xmlns:r="http://schemas.openxmlformats.org/officeDocument/2006/relationships" r:id="rId2"/>
        </xdr:cNvPr>
        <xdr:cNvSpPr/>
      </xdr:nvSpPr>
      <xdr:spPr>
        <a:xfrm>
          <a:off x="11234651775" y="76200"/>
          <a:ext cx="1495425" cy="619125"/>
        </a:xfrm>
        <a:prstGeom prst="notchedRightArrow">
          <a:avLst/>
        </a:prstGeom>
        <a:ln>
          <a:solidFill>
            <a:srgbClr val="00B050"/>
          </a:solidFill>
        </a:ln>
        <a:scene3d>
          <a:camera prst="orthographicFront"/>
          <a:lightRig rig="threePt" dir="t"/>
        </a:scene3d>
        <a:sp3d>
          <a:bevelT prst="convex"/>
        </a:sp3d>
      </xdr:spPr>
      <xdr:style>
        <a:lnRef idx="0">
          <a:schemeClr val="dk1"/>
        </a:lnRef>
        <a:fillRef idx="3">
          <a:schemeClr val="dk1"/>
        </a:fillRef>
        <a:effectRef idx="3">
          <a:schemeClr val="dk1"/>
        </a:effectRef>
        <a:fontRef idx="minor">
          <a:schemeClr val="lt1"/>
        </a:fontRef>
      </xdr:style>
      <xdr:txBody>
        <a:bodyPr vertOverflow="clip" horzOverflow="clip" rtlCol="1" anchor="ctr"/>
        <a:lstStyle/>
        <a:p>
          <a:pPr marL="0" marR="0" lvl="0" indent="0" algn="ct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ar-SA" sz="1800" b="0" i="1" u="none" strike="noStrike" kern="0" cap="none" spc="0" normalizeH="0" baseline="0">
              <a:ln>
                <a:noFill/>
              </a:ln>
              <a:solidFill>
                <a:srgbClr val="FFFF00"/>
              </a:solidFill>
              <a:effectLst/>
              <a:uLnTx/>
              <a:uFillTx/>
              <a:latin typeface="Cambria Math" panose="02040503050406030204" pitchFamily="18" charset="0"/>
              <a:ea typeface="+mn-ea"/>
              <a:cs typeface="Arial" panose="020B0604020202020204" pitchFamily="34" charset="0"/>
            </a:rPr>
            <a:t>عودة </a:t>
          </a:r>
          <a:endParaRPr kumimoji="0" lang="ar-EG" sz="1800" b="0" i="1" u="none" strike="noStrike" kern="0" cap="none" spc="0" normalizeH="0" baseline="0">
            <a:ln>
              <a:noFill/>
            </a:ln>
            <a:solidFill>
              <a:srgbClr val="FFFF00"/>
            </a:solidFill>
            <a:effectLst/>
            <a:uLnTx/>
            <a:uFillTx/>
            <a:latin typeface="Cambria Math" panose="02040503050406030204" pitchFamily="18" charset="0"/>
            <a:ea typeface="+mn-ea"/>
            <a:cs typeface="Arial" panose="020B0604020202020204" pitchFamily="34" charset="0"/>
          </a:endParaRPr>
        </a:p>
      </xdr:txBody>
    </xdr:sp>
    <xdr:clientData/>
  </xdr:twoCellAnchor>
  <xdr:twoCellAnchor>
    <xdr:from>
      <xdr:col>14</xdr:col>
      <xdr:colOff>0</xdr:colOff>
      <xdr:row>17</xdr:row>
      <xdr:rowOff>0</xdr:rowOff>
    </xdr:from>
    <xdr:to>
      <xdr:col>15</xdr:col>
      <xdr:colOff>676275</xdr:colOff>
      <xdr:row>19</xdr:row>
      <xdr:rowOff>19050</xdr:rowOff>
    </xdr:to>
    <xdr:sp macro="" textlink="">
      <xdr:nvSpPr>
        <xdr:cNvPr id="18" name="Rounded Rectangle 17">
          <a:hlinkClick xmlns:r="http://schemas.openxmlformats.org/officeDocument/2006/relationships" r:id="rId3"/>
        </xdr:cNvPr>
        <xdr:cNvSpPr/>
      </xdr:nvSpPr>
      <xdr:spPr>
        <a:xfrm>
          <a:off x="11225183925" y="3238500"/>
          <a:ext cx="1362075" cy="400050"/>
        </a:xfrm>
        <a:prstGeom prst="roundRect">
          <a:avLst/>
        </a:prstGeom>
        <a:ln>
          <a:solidFill>
            <a:srgbClr val="00B050"/>
          </a:solidFill>
        </a:ln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1" anchor="t"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r" rtl="1"/>
          <a:r>
            <a:rPr lang="ar-EG" sz="1800" b="1" i="0" u="none" strike="noStrike" cap="none" spc="0">
              <a:ln/>
              <a:solidFill>
                <a:schemeClr val="bg1"/>
              </a:solidFill>
              <a:effectLst/>
              <a:latin typeface="Arabic Typesetting" panose="03020402040406030203" pitchFamily="66" charset="-78"/>
              <a:ea typeface="+mn-ea"/>
              <a:cs typeface="Arabic Typesetting" panose="03020402040406030203" pitchFamily="66" charset="-78"/>
            </a:rPr>
            <a:t>اضغط</a:t>
          </a:r>
          <a:r>
            <a:rPr lang="ar-EG" sz="1800" b="1" i="0" u="none" strike="noStrike" cap="none" spc="0" baseline="0">
              <a:ln/>
              <a:solidFill>
                <a:schemeClr val="bg1"/>
              </a:solidFill>
              <a:effectLst/>
              <a:latin typeface="Arabic Typesetting" panose="03020402040406030203" pitchFamily="66" charset="-78"/>
              <a:ea typeface="+mn-ea"/>
              <a:cs typeface="Arabic Typesetting" panose="03020402040406030203" pitchFamily="66" charset="-78"/>
            </a:rPr>
            <a:t> هنا لرؤية الصور</a:t>
          </a:r>
          <a:endParaRPr lang="ar-EG" sz="1800" b="1" u="none" cap="none" spc="0">
            <a:ln/>
            <a:solidFill>
              <a:schemeClr val="bg1"/>
            </a:solidFill>
            <a:effectLst/>
            <a:latin typeface="Arabic Typesetting" panose="03020402040406030203" pitchFamily="66" charset="-78"/>
            <a:cs typeface="Arabic Typesetting" panose="03020402040406030203" pitchFamily="66" charset="-78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466725</xdr:colOff>
      <xdr:row>3</xdr:row>
      <xdr:rowOff>161925</xdr:rowOff>
    </xdr:from>
    <xdr:to>
      <xdr:col>12</xdr:col>
      <xdr:colOff>676275</xdr:colOff>
      <xdr:row>5</xdr:row>
      <xdr:rowOff>47625</xdr:rowOff>
    </xdr:to>
    <xdr:sp macro="" textlink="">
      <xdr:nvSpPr>
        <xdr:cNvPr id="2" name="Rounded Rectangle 1"/>
        <xdr:cNvSpPr/>
      </xdr:nvSpPr>
      <xdr:spPr>
        <a:xfrm>
          <a:off x="11227241325" y="723900"/>
          <a:ext cx="895350" cy="266700"/>
        </a:xfrm>
        <a:prstGeom prst="roundRect">
          <a:avLst/>
        </a:prstGeom>
        <a:solidFill>
          <a:srgbClr val="92D050"/>
        </a:solidFill>
        <a:ln w="12700" cap="flat" cmpd="sng" algn="ctr">
          <a:noFill/>
          <a:prstDash val="solid"/>
          <a:miter lim="800000"/>
        </a:ln>
        <a:effectLst/>
        <a:scene3d>
          <a:camera prst="orthographicFront"/>
          <a:lightRig rig="threePt" dir="t"/>
        </a:scene3d>
        <a:sp3d>
          <a:bevelT prst="convex"/>
        </a:sp3d>
      </xdr:spPr>
      <xdr:txBody>
        <a:bodyPr vertOverflow="clip" horzOverflow="clip" rtlCol="1" anchor="t"/>
        <a:lstStyle/>
        <a:p>
          <a:pPr marL="0" marR="0" lvl="0" indent="0" algn="ct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ar-EG" sz="1100" b="0" i="0" u="none" strike="noStrike" kern="0" cap="none" spc="0" normalizeH="0" baseline="0" noProof="0" smtClean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uLnTx/>
              <a:uFillTx/>
              <a:latin typeface="Calibri" panose="020F0502020204030204"/>
              <a:cs typeface="Arial" panose="020B0604020202020204" pitchFamily="34" charset="0"/>
            </a:rPr>
            <a:t>سعر الاسمنت</a:t>
          </a:r>
        </a:p>
      </xdr:txBody>
    </xdr:sp>
    <xdr:clientData/>
  </xdr:twoCellAnchor>
  <xdr:twoCellAnchor>
    <xdr:from>
      <xdr:col>11</xdr:col>
      <xdr:colOff>447675</xdr:colOff>
      <xdr:row>5</xdr:row>
      <xdr:rowOff>142875</xdr:rowOff>
    </xdr:from>
    <xdr:to>
      <xdr:col>12</xdr:col>
      <xdr:colOff>657225</xdr:colOff>
      <xdr:row>7</xdr:row>
      <xdr:rowOff>28575</xdr:rowOff>
    </xdr:to>
    <xdr:sp macro="" textlink="">
      <xdr:nvSpPr>
        <xdr:cNvPr id="3" name="Rounded Rectangle 2"/>
        <xdr:cNvSpPr/>
      </xdr:nvSpPr>
      <xdr:spPr>
        <a:xfrm>
          <a:off x="11227260375" y="1085850"/>
          <a:ext cx="895350" cy="266700"/>
        </a:xfrm>
        <a:prstGeom prst="roundRect">
          <a:avLst/>
        </a:prstGeom>
        <a:solidFill>
          <a:srgbClr val="92D050"/>
        </a:solidFill>
        <a:ln w="12700" cap="flat" cmpd="sng" algn="ctr">
          <a:noFill/>
          <a:prstDash val="solid"/>
          <a:miter lim="800000"/>
        </a:ln>
        <a:effectLst/>
        <a:scene3d>
          <a:camera prst="orthographicFront"/>
          <a:lightRig rig="threePt" dir="t"/>
        </a:scene3d>
        <a:sp3d>
          <a:bevelT prst="convex"/>
        </a:sp3d>
      </xdr:spPr>
      <xdr:txBody>
        <a:bodyPr vertOverflow="clip" horzOverflow="clip" rtlCol="1" anchor="t"/>
        <a:lstStyle/>
        <a:p>
          <a:pPr marL="0" marR="0" lvl="0" indent="0" algn="ct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ar-EG" sz="1100" b="0" i="0" u="none" strike="noStrike" kern="0" cap="none" spc="0" normalizeH="0" baseline="0" noProof="0" smtClean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uLnTx/>
              <a:uFillTx/>
              <a:latin typeface="Calibri" panose="020F0502020204030204"/>
              <a:cs typeface="Arial" panose="020B0604020202020204" pitchFamily="34" charset="0"/>
            </a:rPr>
            <a:t>سعر الزلط</a:t>
          </a:r>
        </a:p>
      </xdr:txBody>
    </xdr:sp>
    <xdr:clientData/>
  </xdr:twoCellAnchor>
  <xdr:twoCellAnchor>
    <xdr:from>
      <xdr:col>13</xdr:col>
      <xdr:colOff>676275</xdr:colOff>
      <xdr:row>1</xdr:row>
      <xdr:rowOff>142875</xdr:rowOff>
    </xdr:from>
    <xdr:to>
      <xdr:col>14</xdr:col>
      <xdr:colOff>676276</xdr:colOff>
      <xdr:row>3</xdr:row>
      <xdr:rowOff>28575</xdr:rowOff>
    </xdr:to>
    <xdr:sp macro="" textlink="">
      <xdr:nvSpPr>
        <xdr:cNvPr id="4" name="Rounded Rectangle 3"/>
        <xdr:cNvSpPr/>
      </xdr:nvSpPr>
      <xdr:spPr>
        <a:xfrm>
          <a:off x="11225869724" y="323850"/>
          <a:ext cx="685801" cy="266700"/>
        </a:xfrm>
        <a:prstGeom prst="roundRect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  <a:scene3d>
          <a:camera prst="orthographicFront"/>
          <a:lightRig rig="threePt" dir="t"/>
        </a:scene3d>
        <a:sp3d>
          <a:bevelT prst="convex"/>
        </a:sp3d>
      </xdr:spPr>
      <xdr:txBody>
        <a:bodyPr vertOverflow="clip" horzOverflow="clip" rtlCol="1" anchor="t"/>
        <a:lstStyle/>
        <a:p>
          <a:pPr marL="0" marR="0" lvl="0" indent="0" algn="ct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ar-EG" sz="1100" b="0" i="0" u="none" strike="noStrike" kern="0" cap="none" spc="0" normalizeH="0" baseline="0" noProof="0" smtClean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uLnTx/>
              <a:uFillTx/>
              <a:latin typeface="Calibri" panose="020F0502020204030204"/>
              <a:cs typeface="Arial" panose="020B0604020202020204" pitchFamily="34" charset="0"/>
            </a:rPr>
            <a:t>التكلفة </a:t>
          </a:r>
        </a:p>
      </xdr:txBody>
    </xdr:sp>
    <xdr:clientData/>
  </xdr:twoCellAnchor>
  <xdr:twoCellAnchor>
    <xdr:from>
      <xdr:col>13</xdr:col>
      <xdr:colOff>676275</xdr:colOff>
      <xdr:row>3</xdr:row>
      <xdr:rowOff>142875</xdr:rowOff>
    </xdr:from>
    <xdr:to>
      <xdr:col>14</xdr:col>
      <xdr:colOff>657225</xdr:colOff>
      <xdr:row>5</xdr:row>
      <xdr:rowOff>28575</xdr:rowOff>
    </xdr:to>
    <xdr:sp macro="" textlink="">
      <xdr:nvSpPr>
        <xdr:cNvPr id="5" name="Rounded Rectangle 4"/>
        <xdr:cNvSpPr/>
      </xdr:nvSpPr>
      <xdr:spPr>
        <a:xfrm>
          <a:off x="11225888775" y="704850"/>
          <a:ext cx="666750" cy="266700"/>
        </a:xfrm>
        <a:prstGeom prst="roundRect">
          <a:avLst/>
        </a:prstGeom>
        <a:solidFill>
          <a:srgbClr val="92D050"/>
        </a:solidFill>
        <a:ln w="12700" cap="flat" cmpd="sng" algn="ctr">
          <a:noFill/>
          <a:prstDash val="solid"/>
          <a:miter lim="800000"/>
        </a:ln>
        <a:effectLst/>
        <a:scene3d>
          <a:camera prst="orthographicFront"/>
          <a:lightRig rig="threePt" dir="t"/>
        </a:scene3d>
        <a:sp3d>
          <a:bevelT prst="convex"/>
        </a:sp3d>
      </xdr:spPr>
      <xdr:txBody>
        <a:bodyPr vertOverflow="clip" horzOverflow="clip" rtlCol="1" anchor="t"/>
        <a:lstStyle/>
        <a:p>
          <a:pPr marL="0" marR="0" lvl="0" indent="0" algn="ct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ar-EG" sz="1100" b="0" i="0" u="none" strike="noStrike" kern="0" cap="none" spc="0" normalizeH="0" baseline="0" noProof="0" smtClean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uLnTx/>
              <a:uFillTx/>
              <a:latin typeface="Calibri" panose="020F0502020204030204"/>
              <a:cs typeface="Arial" panose="020B0604020202020204" pitchFamily="34" charset="0"/>
            </a:rPr>
            <a:t>التكلفة </a:t>
          </a:r>
        </a:p>
      </xdr:txBody>
    </xdr:sp>
    <xdr:clientData/>
  </xdr:twoCellAnchor>
  <xdr:twoCellAnchor>
    <xdr:from>
      <xdr:col>13</xdr:col>
      <xdr:colOff>647700</xdr:colOff>
      <xdr:row>5</xdr:row>
      <xdr:rowOff>152400</xdr:rowOff>
    </xdr:from>
    <xdr:to>
      <xdr:col>14</xdr:col>
      <xdr:colOff>657225</xdr:colOff>
      <xdr:row>7</xdr:row>
      <xdr:rowOff>38100</xdr:rowOff>
    </xdr:to>
    <xdr:sp macro="" textlink="">
      <xdr:nvSpPr>
        <xdr:cNvPr id="6" name="Rounded Rectangle 5"/>
        <xdr:cNvSpPr/>
      </xdr:nvSpPr>
      <xdr:spPr>
        <a:xfrm>
          <a:off x="11225888775" y="1095375"/>
          <a:ext cx="695325" cy="266700"/>
        </a:xfrm>
        <a:prstGeom prst="roundRect">
          <a:avLst/>
        </a:prstGeom>
        <a:solidFill>
          <a:srgbClr val="92D050"/>
        </a:solidFill>
        <a:ln w="12700" cap="flat" cmpd="sng" algn="ctr">
          <a:noFill/>
          <a:prstDash val="solid"/>
          <a:miter lim="800000"/>
        </a:ln>
        <a:effectLst/>
        <a:scene3d>
          <a:camera prst="orthographicFront"/>
          <a:lightRig rig="threePt" dir="t"/>
        </a:scene3d>
        <a:sp3d>
          <a:bevelT prst="convex"/>
        </a:sp3d>
      </xdr:spPr>
      <xdr:txBody>
        <a:bodyPr vertOverflow="clip" horzOverflow="clip" rtlCol="1" anchor="t"/>
        <a:lstStyle/>
        <a:p>
          <a:pPr marL="0" marR="0" lvl="0" indent="0" algn="ct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ar-EG" sz="1100" b="0" i="0" u="none" strike="noStrike" kern="0" cap="none" spc="0" normalizeH="0" baseline="0" noProof="0" smtClean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uLnTx/>
              <a:uFillTx/>
              <a:latin typeface="Calibri" panose="020F0502020204030204"/>
              <a:cs typeface="Arial" panose="020B0604020202020204" pitchFamily="34" charset="0"/>
            </a:rPr>
            <a:t>التكلفة </a:t>
          </a:r>
        </a:p>
      </xdr:txBody>
    </xdr:sp>
    <xdr:clientData/>
  </xdr:twoCellAnchor>
  <xdr:twoCellAnchor>
    <xdr:from>
      <xdr:col>11</xdr:col>
      <xdr:colOff>447675</xdr:colOff>
      <xdr:row>1</xdr:row>
      <xdr:rowOff>152400</xdr:rowOff>
    </xdr:from>
    <xdr:to>
      <xdr:col>12</xdr:col>
      <xdr:colOff>657225</xdr:colOff>
      <xdr:row>3</xdr:row>
      <xdr:rowOff>38100</xdr:rowOff>
    </xdr:to>
    <xdr:sp macro="" textlink="">
      <xdr:nvSpPr>
        <xdr:cNvPr id="7" name="Rounded Rectangle 6"/>
        <xdr:cNvSpPr/>
      </xdr:nvSpPr>
      <xdr:spPr>
        <a:xfrm>
          <a:off x="11227260375" y="333375"/>
          <a:ext cx="895350" cy="266700"/>
        </a:xfrm>
        <a:prstGeom prst="roundRect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  <a:scene3d>
          <a:camera prst="orthographicFront"/>
          <a:lightRig rig="threePt" dir="t"/>
        </a:scene3d>
        <a:sp3d>
          <a:bevelT prst="convex"/>
        </a:sp3d>
      </xdr:spPr>
      <xdr:txBody>
        <a:bodyPr vertOverflow="clip" horzOverflow="clip" rtlCol="1" anchor="t"/>
        <a:lstStyle/>
        <a:p>
          <a:pPr marL="0" marR="0" lvl="0" indent="0" algn="ct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ar-EG" sz="1100" b="0" i="0" u="none" strike="noStrike" kern="0" cap="none" spc="0" normalizeH="0" baseline="0" noProof="0" smtClean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uLnTx/>
              <a:uFillTx/>
              <a:latin typeface="Calibri" panose="020F0502020204030204"/>
              <a:cs typeface="Arial" panose="020B0604020202020204" pitchFamily="34" charset="0"/>
            </a:rPr>
            <a:t>سعر الحديد</a:t>
          </a:r>
        </a:p>
      </xdr:txBody>
    </xdr:sp>
    <xdr:clientData/>
  </xdr:twoCellAnchor>
  <xdr:twoCellAnchor>
    <xdr:from>
      <xdr:col>11</xdr:col>
      <xdr:colOff>457200</xdr:colOff>
      <xdr:row>7</xdr:row>
      <xdr:rowOff>104775</xdr:rowOff>
    </xdr:from>
    <xdr:to>
      <xdr:col>12</xdr:col>
      <xdr:colOff>666750</xdr:colOff>
      <xdr:row>8</xdr:row>
      <xdr:rowOff>180975</xdr:rowOff>
    </xdr:to>
    <xdr:sp macro="" textlink="">
      <xdr:nvSpPr>
        <xdr:cNvPr id="8" name="Rounded Rectangle 7"/>
        <xdr:cNvSpPr/>
      </xdr:nvSpPr>
      <xdr:spPr>
        <a:xfrm>
          <a:off x="11227250850" y="1428750"/>
          <a:ext cx="895350" cy="266700"/>
        </a:xfrm>
        <a:prstGeom prst="roundRect">
          <a:avLst/>
        </a:prstGeom>
        <a:solidFill>
          <a:srgbClr val="92D050"/>
        </a:solidFill>
        <a:ln w="12700" cap="flat" cmpd="sng" algn="ctr">
          <a:noFill/>
          <a:prstDash val="solid"/>
          <a:miter lim="800000"/>
        </a:ln>
        <a:effectLst/>
        <a:scene3d>
          <a:camera prst="orthographicFront"/>
          <a:lightRig rig="threePt" dir="t"/>
        </a:scene3d>
        <a:sp3d>
          <a:bevelT prst="convex"/>
        </a:sp3d>
      </xdr:spPr>
      <xdr:txBody>
        <a:bodyPr vertOverflow="clip" horzOverflow="clip" rtlCol="1" anchor="t"/>
        <a:lstStyle/>
        <a:p>
          <a:pPr marL="0" marR="0" lvl="0" indent="0" algn="ct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ar-EG" sz="1100" b="0" i="0" u="none" strike="noStrike" kern="0" cap="none" spc="0" normalizeH="0" baseline="0" noProof="0" smtClean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uLnTx/>
              <a:uFillTx/>
              <a:latin typeface="Calibri" panose="020F0502020204030204"/>
              <a:cs typeface="Arial" panose="020B0604020202020204" pitchFamily="34" charset="0"/>
            </a:rPr>
            <a:t>سعر</a:t>
          </a:r>
          <a:r>
            <a:rPr kumimoji="0" lang="ar-EG" sz="1100" b="0" i="0" u="none" strike="noStrike" kern="0" cap="none" spc="0" normalizeH="0" baseline="0" noProof="0" smtClean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cs typeface="Arial" panose="020B0604020202020204" pitchFamily="34" charset="0"/>
            </a:rPr>
            <a:t> الرملة</a:t>
          </a:r>
        </a:p>
      </xdr:txBody>
    </xdr:sp>
    <xdr:clientData/>
  </xdr:twoCellAnchor>
  <xdr:twoCellAnchor>
    <xdr:from>
      <xdr:col>13</xdr:col>
      <xdr:colOff>666750</xdr:colOff>
      <xdr:row>7</xdr:row>
      <xdr:rowOff>123825</xdr:rowOff>
    </xdr:from>
    <xdr:to>
      <xdr:col>14</xdr:col>
      <xdr:colOff>676275</xdr:colOff>
      <xdr:row>9</xdr:row>
      <xdr:rowOff>9525</xdr:rowOff>
    </xdr:to>
    <xdr:sp macro="" textlink="">
      <xdr:nvSpPr>
        <xdr:cNvPr id="9" name="Rounded Rectangle 8"/>
        <xdr:cNvSpPr/>
      </xdr:nvSpPr>
      <xdr:spPr>
        <a:xfrm>
          <a:off x="11225869725" y="1447800"/>
          <a:ext cx="695325" cy="266700"/>
        </a:xfrm>
        <a:prstGeom prst="roundRect">
          <a:avLst/>
        </a:prstGeom>
        <a:solidFill>
          <a:srgbClr val="92D050"/>
        </a:solidFill>
        <a:ln w="12700" cap="flat" cmpd="sng" algn="ctr">
          <a:noFill/>
          <a:prstDash val="solid"/>
          <a:miter lim="800000"/>
        </a:ln>
        <a:effectLst/>
        <a:scene3d>
          <a:camera prst="orthographicFront"/>
          <a:lightRig rig="threePt" dir="t"/>
        </a:scene3d>
        <a:sp3d>
          <a:bevelT prst="convex"/>
        </a:sp3d>
      </xdr:spPr>
      <xdr:txBody>
        <a:bodyPr vertOverflow="clip" horzOverflow="clip" rtlCol="1" anchor="t"/>
        <a:lstStyle/>
        <a:p>
          <a:pPr marL="0" marR="0" lvl="0" indent="0" algn="ct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ar-EG" sz="1100" b="0" i="0" u="none" strike="noStrike" kern="0" cap="none" spc="0" normalizeH="0" baseline="0" noProof="0" smtClean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uLnTx/>
              <a:uFillTx/>
              <a:latin typeface="Calibri" panose="020F0502020204030204"/>
              <a:cs typeface="Arial" panose="020B0604020202020204" pitchFamily="34" charset="0"/>
            </a:rPr>
            <a:t>التكلفة </a:t>
          </a:r>
        </a:p>
      </xdr:txBody>
    </xdr:sp>
    <xdr:clientData/>
  </xdr:twoCellAnchor>
  <xdr:twoCellAnchor>
    <xdr:from>
      <xdr:col>2</xdr:col>
      <xdr:colOff>666749</xdr:colOff>
      <xdr:row>0</xdr:row>
      <xdr:rowOff>114301</xdr:rowOff>
    </xdr:from>
    <xdr:to>
      <xdr:col>11</xdr:col>
      <xdr:colOff>419099</xdr:colOff>
      <xdr:row>2</xdr:row>
      <xdr:rowOff>142876</xdr:rowOff>
    </xdr:to>
    <xdr:sp macro="[0]!DownRibbon19_Click" textlink="">
      <xdr:nvSpPr>
        <xdr:cNvPr id="10" name="Down Ribbon 9"/>
        <xdr:cNvSpPr/>
      </xdr:nvSpPr>
      <xdr:spPr>
        <a:xfrm>
          <a:off x="11228184301" y="114301"/>
          <a:ext cx="5924550" cy="400050"/>
        </a:xfrm>
        <a:prstGeom prst="ribbon">
          <a:avLst/>
        </a:prstGeom>
        <a:ln>
          <a:solidFill>
            <a:srgbClr val="00B050"/>
          </a:solidFill>
        </a:ln>
      </xdr:spPr>
      <xdr:style>
        <a:lnRef idx="0">
          <a:schemeClr val="dk1"/>
        </a:lnRef>
        <a:fillRef idx="3">
          <a:schemeClr val="dk1"/>
        </a:fillRef>
        <a:effectRef idx="3">
          <a:schemeClr val="dk1"/>
        </a:effectRef>
        <a:fontRef idx="minor">
          <a:schemeClr val="lt1"/>
        </a:fontRef>
      </xdr:style>
      <xdr:txBody>
        <a:bodyPr vertOverflow="clip" horzOverflow="clip" rtlCol="1" anchor="ctr"/>
        <a:lstStyle/>
        <a:p>
          <a:pPr marL="0" marR="0" lvl="0" indent="0" algn="ct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ar-EG" sz="1600" b="0" i="1" u="none" strike="noStrike" kern="0" cap="none" spc="0" normalizeH="0" baseline="0" noProof="0" smtClean="0">
              <a:ln>
                <a:noFill/>
              </a:ln>
              <a:solidFill>
                <a:srgbClr val="FFC000"/>
              </a:solidFill>
              <a:effectLst/>
              <a:uLnTx/>
              <a:uFillTx/>
              <a:latin typeface="Andalus" panose="02020603050405020304" pitchFamily="18" charset="-78"/>
              <a:ea typeface="+mn-ea"/>
              <a:cs typeface="Andalus" panose="02020603050405020304" pitchFamily="18" charset="-78"/>
            </a:rPr>
            <a:t>حصر القواعد</a:t>
          </a:r>
          <a:r>
            <a:rPr kumimoji="0" lang="en-US" sz="1600" b="0" i="1" u="none" strike="noStrike" kern="0" cap="none" spc="0" normalizeH="0" baseline="0" noProof="0" smtClean="0">
              <a:ln>
                <a:noFill/>
              </a:ln>
              <a:solidFill>
                <a:srgbClr val="FFC000"/>
              </a:solidFill>
              <a:effectLst/>
              <a:uLnTx/>
              <a:uFillTx/>
              <a:latin typeface="Andalus" panose="02020603050405020304" pitchFamily="18" charset="-78"/>
              <a:ea typeface="+mn-ea"/>
              <a:cs typeface="Andalus" panose="02020603050405020304" pitchFamily="18" charset="-78"/>
            </a:rPr>
            <a:t>(Isolatd footing)</a:t>
          </a:r>
          <a:endParaRPr kumimoji="0" lang="ar-EG" sz="1600" b="0" i="1" u="none" strike="noStrike" kern="0" cap="none" spc="0" normalizeH="0" baseline="0" noProof="0" smtClean="0">
            <a:ln>
              <a:noFill/>
            </a:ln>
            <a:solidFill>
              <a:srgbClr val="FFC000"/>
            </a:solidFill>
            <a:effectLst/>
            <a:uLnTx/>
            <a:uFillTx/>
            <a:latin typeface="Andalus" panose="02020603050405020304" pitchFamily="18" charset="-78"/>
            <a:ea typeface="+mn-ea"/>
            <a:cs typeface="Andalus" panose="02020603050405020304" pitchFamily="18" charset="-78"/>
          </a:endParaRPr>
        </a:p>
      </xdr:txBody>
    </xdr:sp>
    <xdr:clientData/>
  </xdr:twoCellAnchor>
  <xdr:twoCellAnchor>
    <xdr:from>
      <xdr:col>16</xdr:col>
      <xdr:colOff>171450</xdr:colOff>
      <xdr:row>14</xdr:row>
      <xdr:rowOff>28574</xdr:rowOff>
    </xdr:from>
    <xdr:to>
      <xdr:col>18</xdr:col>
      <xdr:colOff>19050</xdr:colOff>
      <xdr:row>22</xdr:row>
      <xdr:rowOff>28575</xdr:rowOff>
    </xdr:to>
    <xdr:sp macro="" textlink="">
      <xdr:nvSpPr>
        <xdr:cNvPr id="11" name="Rounded Rectangle 10"/>
        <xdr:cNvSpPr/>
      </xdr:nvSpPr>
      <xdr:spPr>
        <a:xfrm>
          <a:off x="11223783750" y="2666999"/>
          <a:ext cx="1219200" cy="1524001"/>
        </a:xfrm>
        <a:prstGeom prst="roundRect">
          <a:avLst/>
        </a:prstGeom>
        <a:solidFill>
          <a:schemeClr val="bg1"/>
        </a:solidFill>
        <a:ln w="12700" cap="flat" cmpd="sng" algn="ctr">
          <a:noFill/>
          <a:prstDash val="solid"/>
          <a:miter lim="800000"/>
        </a:ln>
        <a:effectLst>
          <a:glow rad="101600">
            <a:schemeClr val="accent5">
              <a:satMod val="175000"/>
              <a:alpha val="40000"/>
            </a:schemeClr>
          </a:glow>
          <a:softEdge rad="317500"/>
        </a:effectLst>
        <a:scene3d>
          <a:camera prst="orthographicFront">
            <a:rot lat="0" lon="0" rev="0"/>
          </a:camera>
          <a:lightRig rig="contrasting" dir="t">
            <a:rot lat="0" lon="0" rev="7800000"/>
          </a:lightRig>
        </a:scene3d>
        <a:sp3d>
          <a:bevelT w="139700" h="139700"/>
        </a:sp3d>
      </xdr:spPr>
      <xdr:txBody>
        <a:bodyPr vertOverflow="clip" horzOverflow="clip" rtlCol="1" anchor="t"/>
        <a:lstStyle/>
        <a:p>
          <a:pPr marL="0" marR="0" lvl="0" indent="0" algn="ct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ar-EG" sz="1400" b="0" i="0" u="none" strike="noStrike" kern="0" cap="none" spc="0" normalizeH="0" baseline="0" noProof="0" smtClean="0">
              <a:ln w="0"/>
              <a:solidFill>
                <a:srgbClr val="FF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uLnTx/>
              <a:uFillTx/>
              <a:latin typeface="+mn-lt"/>
              <a:cs typeface="+mn-cs"/>
            </a:rPr>
            <a:t> ادخل الكميات داخل </a:t>
          </a:r>
          <a:r>
            <a:rPr kumimoji="0" lang="en-US" sz="1400" b="0" i="0" u="none" strike="noStrike" kern="0" cap="none" spc="0" normalizeH="0" baseline="0" noProof="0" smtClean="0">
              <a:ln w="0"/>
              <a:solidFill>
                <a:srgbClr val="FF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uLnTx/>
              <a:uFillTx/>
              <a:latin typeface="+mn-lt"/>
              <a:cs typeface="+mn-cs"/>
            </a:rPr>
            <a:t> </a:t>
          </a:r>
          <a:r>
            <a:rPr kumimoji="0" lang="ar-EG" sz="1400" b="0" i="0" u="none" strike="noStrike" kern="0" cap="none" spc="0" normalizeH="0" baseline="0" noProof="0" smtClean="0">
              <a:ln w="0"/>
              <a:solidFill>
                <a:srgbClr val="FF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uLnTx/>
              <a:uFillTx/>
              <a:latin typeface="+mn-lt"/>
              <a:cs typeface="+mn-cs"/>
            </a:rPr>
            <a:t>المربعات باللون الابيض فقط </a:t>
          </a:r>
        </a:p>
        <a:p>
          <a:pPr marL="0" marR="0" lvl="0" indent="0" algn="ct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ar-EG" sz="1400" b="0" i="0" u="none" strike="noStrike" kern="0" cap="none" spc="0" normalizeH="0" baseline="0">
              <a:ln w="0"/>
              <a:solidFill>
                <a:srgbClr val="FF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uLnTx/>
              <a:uFillTx/>
              <a:latin typeface="+mn-lt"/>
              <a:ea typeface="+mn-ea"/>
              <a:cs typeface="+mn-cs"/>
            </a:rPr>
            <a:t>محتوي الاسمنت بالخلطة</a:t>
          </a:r>
        </a:p>
        <a:p>
          <a:pPr marL="0" marR="0" lvl="0" indent="0" algn="ct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ar-EG" sz="1400" b="0" i="0" u="none" strike="noStrike" kern="0" cap="none" spc="0" normalizeH="0" baseline="0" noProof="0" smtClean="0">
            <a:ln w="0"/>
            <a:solidFill>
              <a:srgbClr val="FF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uLnTx/>
            <a:uFillTx/>
            <a:latin typeface="+mn-lt"/>
            <a:cs typeface="+mn-cs"/>
          </a:endParaRPr>
        </a:p>
      </xdr:txBody>
    </xdr:sp>
    <xdr:clientData/>
  </xdr:twoCellAnchor>
  <xdr:twoCellAnchor editAs="oneCell">
    <xdr:from>
      <xdr:col>16</xdr:col>
      <xdr:colOff>257175</xdr:colOff>
      <xdr:row>6</xdr:row>
      <xdr:rowOff>142875</xdr:rowOff>
    </xdr:from>
    <xdr:to>
      <xdr:col>17</xdr:col>
      <xdr:colOff>533400</xdr:colOff>
      <xdr:row>12</xdr:row>
      <xdr:rowOff>76200</xdr:rowOff>
    </xdr:to>
    <xdr:pic>
      <xdr:nvPicPr>
        <xdr:cNvPr id="12" name="Picture 1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23955200" y="1276350"/>
          <a:ext cx="962025" cy="1076325"/>
        </a:xfrm>
        <a:prstGeom prst="roundRect">
          <a:avLst>
            <a:gd name="adj" fmla="val 16667"/>
          </a:avLst>
        </a:prstGeom>
        <a:ln>
          <a:noFill/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</xdr:spPr>
    </xdr:pic>
    <xdr:clientData/>
  </xdr:twoCellAnchor>
  <xdr:twoCellAnchor>
    <xdr:from>
      <xdr:col>0</xdr:col>
      <xdr:colOff>0</xdr:colOff>
      <xdr:row>0</xdr:row>
      <xdr:rowOff>161925</xdr:rowOff>
    </xdr:from>
    <xdr:to>
      <xdr:col>2</xdr:col>
      <xdr:colOff>228599</xdr:colOff>
      <xdr:row>4</xdr:row>
      <xdr:rowOff>28575</xdr:rowOff>
    </xdr:to>
    <xdr:sp macro="[1]!DownRibbon19_Click" textlink="">
      <xdr:nvSpPr>
        <xdr:cNvPr id="13" name="Notched Right Arrow 12">
          <a:hlinkClick xmlns:r="http://schemas.openxmlformats.org/officeDocument/2006/relationships" r:id="rId2"/>
        </xdr:cNvPr>
        <xdr:cNvSpPr/>
      </xdr:nvSpPr>
      <xdr:spPr>
        <a:xfrm>
          <a:off x="11234547001" y="161925"/>
          <a:ext cx="1600199" cy="619125"/>
        </a:xfrm>
        <a:prstGeom prst="notchedRightArrow">
          <a:avLst/>
        </a:prstGeom>
        <a:ln/>
        <a:scene3d>
          <a:camera prst="orthographicFront"/>
          <a:lightRig rig="threePt" dir="t"/>
        </a:scene3d>
        <a:sp3d>
          <a:bevelT prst="relaxedInset"/>
        </a:sp3d>
      </xdr:spPr>
      <xdr:style>
        <a:lnRef idx="1">
          <a:schemeClr val="accent6"/>
        </a:lnRef>
        <a:fillRef idx="3">
          <a:schemeClr val="accent6"/>
        </a:fillRef>
        <a:effectRef idx="2">
          <a:schemeClr val="accent6"/>
        </a:effectRef>
        <a:fontRef idx="minor">
          <a:schemeClr val="lt1"/>
        </a:fontRef>
      </xdr:style>
      <xdr:txBody>
        <a:bodyPr vertOverflow="clip" horzOverflow="clip" rtlCol="1" anchor="ctr"/>
        <a:lstStyle/>
        <a:p>
          <a:pPr marL="0" marR="0" lvl="0" indent="0" algn="ct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ar-SA" sz="1800" b="0" i="1" u="none" strike="noStrike" kern="0" cap="none" spc="0" normalizeH="0" baseline="0">
              <a:ln>
                <a:noFill/>
              </a:ln>
              <a:solidFill>
                <a:srgbClr val="FFFF00"/>
              </a:solidFill>
              <a:effectLst/>
              <a:uLnTx/>
              <a:uFillTx/>
              <a:latin typeface="Cambria Math" panose="02040503050406030204" pitchFamily="18" charset="0"/>
              <a:ea typeface="+mn-ea"/>
              <a:cs typeface="Arial" panose="020B0604020202020204" pitchFamily="34" charset="0"/>
            </a:rPr>
            <a:t>عودة </a:t>
          </a:r>
          <a:endParaRPr kumimoji="0" lang="ar-EG" sz="1800" b="0" i="1" u="none" strike="noStrike" kern="0" cap="none" spc="0" normalizeH="0" baseline="0">
            <a:ln>
              <a:noFill/>
            </a:ln>
            <a:solidFill>
              <a:srgbClr val="FFFF00"/>
            </a:solidFill>
            <a:effectLst/>
            <a:uLnTx/>
            <a:uFillTx/>
            <a:latin typeface="Cambria Math" panose="02040503050406030204" pitchFamily="18" charset="0"/>
            <a:ea typeface="+mn-ea"/>
            <a:cs typeface="Arial" panose="020B0604020202020204" pitchFamily="34" charset="0"/>
          </a:endParaRPr>
        </a:p>
      </xdr:txBody>
    </xdr:sp>
    <xdr:clientData/>
  </xdr:twoCellAnchor>
  <xdr:twoCellAnchor>
    <xdr:from>
      <xdr:col>13</xdr:col>
      <xdr:colOff>0</xdr:colOff>
      <xdr:row>10</xdr:row>
      <xdr:rowOff>0</xdr:rowOff>
    </xdr:from>
    <xdr:to>
      <xdr:col>14</xdr:col>
      <xdr:colOff>676275</xdr:colOff>
      <xdr:row>12</xdr:row>
      <xdr:rowOff>19050</xdr:rowOff>
    </xdr:to>
    <xdr:sp macro="" textlink="">
      <xdr:nvSpPr>
        <xdr:cNvPr id="15" name="Rounded Rectangle 14">
          <a:hlinkClick xmlns:r="http://schemas.openxmlformats.org/officeDocument/2006/relationships" r:id="rId3"/>
        </xdr:cNvPr>
        <xdr:cNvSpPr/>
      </xdr:nvSpPr>
      <xdr:spPr>
        <a:xfrm>
          <a:off x="11225869725" y="1895475"/>
          <a:ext cx="1362075" cy="400050"/>
        </a:xfrm>
        <a:prstGeom prst="roundRect">
          <a:avLst/>
        </a:prstGeom>
        <a:ln>
          <a:solidFill>
            <a:srgbClr val="00B050"/>
          </a:solidFill>
        </a:ln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1" anchor="t"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r" rtl="1"/>
          <a:r>
            <a:rPr lang="ar-EG" sz="1800" b="1" i="0" u="none" strike="noStrike" cap="none" spc="0">
              <a:ln/>
              <a:solidFill>
                <a:schemeClr val="bg1"/>
              </a:solidFill>
              <a:effectLst/>
              <a:latin typeface="Arabic Typesetting" panose="03020402040406030203" pitchFamily="66" charset="-78"/>
              <a:ea typeface="+mn-ea"/>
              <a:cs typeface="Arabic Typesetting" panose="03020402040406030203" pitchFamily="66" charset="-78"/>
            </a:rPr>
            <a:t>اضغط</a:t>
          </a:r>
          <a:r>
            <a:rPr lang="ar-EG" sz="1800" b="1" i="0" u="none" strike="noStrike" cap="none" spc="0" baseline="0">
              <a:ln/>
              <a:solidFill>
                <a:schemeClr val="bg1"/>
              </a:solidFill>
              <a:effectLst/>
              <a:latin typeface="Arabic Typesetting" panose="03020402040406030203" pitchFamily="66" charset="-78"/>
              <a:ea typeface="+mn-ea"/>
              <a:cs typeface="Arabic Typesetting" panose="03020402040406030203" pitchFamily="66" charset="-78"/>
            </a:rPr>
            <a:t> هنا لرؤية الصور</a:t>
          </a:r>
          <a:endParaRPr lang="ar-EG" sz="1800" b="1" u="none" cap="none" spc="0">
            <a:ln/>
            <a:solidFill>
              <a:schemeClr val="bg1"/>
            </a:solidFill>
            <a:effectLst/>
            <a:latin typeface="Arabic Typesetting" panose="03020402040406030203" pitchFamily="66" charset="-78"/>
            <a:cs typeface="Arabic Typesetting" panose="03020402040406030203" pitchFamily="66" charset="-78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476250</xdr:colOff>
      <xdr:row>3</xdr:row>
      <xdr:rowOff>152400</xdr:rowOff>
    </xdr:from>
    <xdr:to>
      <xdr:col>15</xdr:col>
      <xdr:colOff>0</xdr:colOff>
      <xdr:row>5</xdr:row>
      <xdr:rowOff>38100</xdr:rowOff>
    </xdr:to>
    <xdr:sp macro="" textlink="">
      <xdr:nvSpPr>
        <xdr:cNvPr id="2" name="Rounded Rectangle 1"/>
        <xdr:cNvSpPr/>
      </xdr:nvSpPr>
      <xdr:spPr>
        <a:xfrm>
          <a:off x="11225860200" y="714375"/>
          <a:ext cx="895350" cy="266700"/>
        </a:xfrm>
        <a:prstGeom prst="roundRect">
          <a:avLst/>
        </a:prstGeom>
        <a:solidFill>
          <a:srgbClr val="92D050"/>
        </a:solidFill>
        <a:ln w="12700" cap="flat" cmpd="sng" algn="ctr">
          <a:noFill/>
          <a:prstDash val="solid"/>
          <a:miter lim="800000"/>
        </a:ln>
        <a:effectLst/>
        <a:scene3d>
          <a:camera prst="orthographicFront"/>
          <a:lightRig rig="threePt" dir="t"/>
        </a:scene3d>
        <a:sp3d>
          <a:bevelT prst="convex"/>
        </a:sp3d>
      </xdr:spPr>
      <xdr:txBody>
        <a:bodyPr vertOverflow="clip" horzOverflow="clip" rtlCol="1" anchor="t"/>
        <a:lstStyle/>
        <a:p>
          <a:pPr marL="0" marR="0" lvl="0" indent="0" algn="ct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ar-EG" sz="1100" b="0" i="0" u="none" strike="noStrike" kern="0" cap="none" spc="0" normalizeH="0" baseline="0" noProof="0" smtClean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uLnTx/>
              <a:uFillTx/>
              <a:latin typeface="Calibri" panose="020F0502020204030204"/>
              <a:cs typeface="Arial" panose="020B0604020202020204" pitchFamily="34" charset="0"/>
            </a:rPr>
            <a:t>سعر الاسمنت</a:t>
          </a:r>
        </a:p>
      </xdr:txBody>
    </xdr:sp>
    <xdr:clientData/>
  </xdr:twoCellAnchor>
  <xdr:twoCellAnchor>
    <xdr:from>
      <xdr:col>13</xdr:col>
      <xdr:colOff>447675</xdr:colOff>
      <xdr:row>5</xdr:row>
      <xdr:rowOff>142875</xdr:rowOff>
    </xdr:from>
    <xdr:to>
      <xdr:col>14</xdr:col>
      <xdr:colOff>657225</xdr:colOff>
      <xdr:row>7</xdr:row>
      <xdr:rowOff>28575</xdr:rowOff>
    </xdr:to>
    <xdr:sp macro="" textlink="">
      <xdr:nvSpPr>
        <xdr:cNvPr id="3" name="Rounded Rectangle 2"/>
        <xdr:cNvSpPr/>
      </xdr:nvSpPr>
      <xdr:spPr>
        <a:xfrm>
          <a:off x="11225888775" y="1076325"/>
          <a:ext cx="895350" cy="266700"/>
        </a:xfrm>
        <a:prstGeom prst="roundRect">
          <a:avLst/>
        </a:prstGeom>
        <a:solidFill>
          <a:srgbClr val="92D050"/>
        </a:solidFill>
        <a:ln w="12700" cap="flat" cmpd="sng" algn="ctr">
          <a:noFill/>
          <a:prstDash val="solid"/>
          <a:miter lim="800000"/>
        </a:ln>
        <a:effectLst/>
        <a:scene3d>
          <a:camera prst="orthographicFront"/>
          <a:lightRig rig="threePt" dir="t"/>
        </a:scene3d>
        <a:sp3d>
          <a:bevelT prst="convex"/>
        </a:sp3d>
      </xdr:spPr>
      <xdr:txBody>
        <a:bodyPr vertOverflow="clip" horzOverflow="clip" rtlCol="1" anchor="t"/>
        <a:lstStyle/>
        <a:p>
          <a:pPr marL="0" marR="0" lvl="0" indent="0" algn="ct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ar-EG" sz="1100" b="0" i="0" u="none" strike="noStrike" kern="0" cap="none" spc="0" normalizeH="0" baseline="0" noProof="0" smtClean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uLnTx/>
              <a:uFillTx/>
              <a:latin typeface="Calibri" panose="020F0502020204030204"/>
              <a:cs typeface="Arial" panose="020B0604020202020204" pitchFamily="34" charset="0"/>
            </a:rPr>
            <a:t>سعر الزلط</a:t>
          </a:r>
        </a:p>
      </xdr:txBody>
    </xdr:sp>
    <xdr:clientData/>
  </xdr:twoCellAnchor>
  <xdr:twoCellAnchor>
    <xdr:from>
      <xdr:col>15</xdr:col>
      <xdr:colOff>666750</xdr:colOff>
      <xdr:row>1</xdr:row>
      <xdr:rowOff>123825</xdr:rowOff>
    </xdr:from>
    <xdr:to>
      <xdr:col>16</xdr:col>
      <xdr:colOff>666751</xdr:colOff>
      <xdr:row>3</xdr:row>
      <xdr:rowOff>9525</xdr:rowOff>
    </xdr:to>
    <xdr:sp macro="" textlink="">
      <xdr:nvSpPr>
        <xdr:cNvPr id="4" name="Rounded Rectangle 3"/>
        <xdr:cNvSpPr/>
      </xdr:nvSpPr>
      <xdr:spPr>
        <a:xfrm>
          <a:off x="11224507649" y="304800"/>
          <a:ext cx="685801" cy="266700"/>
        </a:xfrm>
        <a:prstGeom prst="roundRect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  <a:scene3d>
          <a:camera prst="orthographicFront"/>
          <a:lightRig rig="threePt" dir="t"/>
        </a:scene3d>
        <a:sp3d>
          <a:bevelT prst="convex"/>
        </a:sp3d>
      </xdr:spPr>
      <xdr:txBody>
        <a:bodyPr vertOverflow="clip" horzOverflow="clip" rtlCol="1" anchor="t"/>
        <a:lstStyle/>
        <a:p>
          <a:pPr marL="0" marR="0" lvl="0" indent="0" algn="ct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ar-EG" sz="1100" b="0" i="0" u="none" strike="noStrike" kern="0" cap="none" spc="0" normalizeH="0" baseline="0" noProof="0" smtClean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uLnTx/>
              <a:uFillTx/>
              <a:latin typeface="Calibri" panose="020F0502020204030204"/>
              <a:cs typeface="Arial" panose="020B0604020202020204" pitchFamily="34" charset="0"/>
            </a:rPr>
            <a:t>التكلفة </a:t>
          </a:r>
        </a:p>
      </xdr:txBody>
    </xdr:sp>
    <xdr:clientData/>
  </xdr:twoCellAnchor>
  <xdr:twoCellAnchor>
    <xdr:from>
      <xdr:col>15</xdr:col>
      <xdr:colOff>676275</xdr:colOff>
      <xdr:row>3</xdr:row>
      <xdr:rowOff>171450</xdr:rowOff>
    </xdr:from>
    <xdr:to>
      <xdr:col>16</xdr:col>
      <xdr:colOff>657225</xdr:colOff>
      <xdr:row>5</xdr:row>
      <xdr:rowOff>57150</xdr:rowOff>
    </xdr:to>
    <xdr:sp macro="" textlink="">
      <xdr:nvSpPr>
        <xdr:cNvPr id="5" name="Rounded Rectangle 4"/>
        <xdr:cNvSpPr/>
      </xdr:nvSpPr>
      <xdr:spPr>
        <a:xfrm>
          <a:off x="11224517175" y="733425"/>
          <a:ext cx="666750" cy="266700"/>
        </a:xfrm>
        <a:prstGeom prst="roundRect">
          <a:avLst/>
        </a:prstGeom>
        <a:solidFill>
          <a:srgbClr val="92D050"/>
        </a:solidFill>
        <a:ln w="12700" cap="flat" cmpd="sng" algn="ctr">
          <a:noFill/>
          <a:prstDash val="solid"/>
          <a:miter lim="800000"/>
        </a:ln>
        <a:effectLst/>
        <a:scene3d>
          <a:camera prst="orthographicFront"/>
          <a:lightRig rig="threePt" dir="t"/>
        </a:scene3d>
        <a:sp3d>
          <a:bevelT prst="convex"/>
        </a:sp3d>
      </xdr:spPr>
      <xdr:txBody>
        <a:bodyPr vertOverflow="clip" horzOverflow="clip" rtlCol="1" anchor="t"/>
        <a:lstStyle/>
        <a:p>
          <a:pPr marL="0" marR="0" lvl="0" indent="0" algn="ct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ar-EG" sz="1100" b="0" i="0" u="none" strike="noStrike" kern="0" cap="none" spc="0" normalizeH="0" baseline="0" noProof="0" smtClean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uLnTx/>
              <a:uFillTx/>
              <a:latin typeface="Calibri" panose="020F0502020204030204"/>
              <a:cs typeface="Arial" panose="020B0604020202020204" pitchFamily="34" charset="0"/>
            </a:rPr>
            <a:t>التكلفة </a:t>
          </a:r>
        </a:p>
      </xdr:txBody>
    </xdr:sp>
    <xdr:clientData/>
  </xdr:twoCellAnchor>
  <xdr:twoCellAnchor>
    <xdr:from>
      <xdr:col>15</xdr:col>
      <xdr:colOff>657225</xdr:colOff>
      <xdr:row>5</xdr:row>
      <xdr:rowOff>133350</xdr:rowOff>
    </xdr:from>
    <xdr:to>
      <xdr:col>16</xdr:col>
      <xdr:colOff>666750</xdr:colOff>
      <xdr:row>7</xdr:row>
      <xdr:rowOff>19050</xdr:rowOff>
    </xdr:to>
    <xdr:sp macro="" textlink="">
      <xdr:nvSpPr>
        <xdr:cNvPr id="6" name="Rounded Rectangle 5"/>
        <xdr:cNvSpPr/>
      </xdr:nvSpPr>
      <xdr:spPr>
        <a:xfrm>
          <a:off x="11224507650" y="1066800"/>
          <a:ext cx="695325" cy="266700"/>
        </a:xfrm>
        <a:prstGeom prst="roundRect">
          <a:avLst/>
        </a:prstGeom>
        <a:solidFill>
          <a:srgbClr val="92D050"/>
        </a:solidFill>
        <a:ln w="12700" cap="flat" cmpd="sng" algn="ctr">
          <a:noFill/>
          <a:prstDash val="solid"/>
          <a:miter lim="800000"/>
        </a:ln>
        <a:effectLst/>
        <a:scene3d>
          <a:camera prst="orthographicFront"/>
          <a:lightRig rig="threePt" dir="t"/>
        </a:scene3d>
        <a:sp3d>
          <a:bevelT prst="convex"/>
        </a:sp3d>
      </xdr:spPr>
      <xdr:txBody>
        <a:bodyPr vertOverflow="clip" horzOverflow="clip" rtlCol="1" anchor="t"/>
        <a:lstStyle/>
        <a:p>
          <a:pPr marL="0" marR="0" lvl="0" indent="0" algn="ct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ar-EG" sz="1100" b="0" i="0" u="none" strike="noStrike" kern="0" cap="none" spc="0" normalizeH="0" baseline="0" noProof="0" smtClean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uLnTx/>
              <a:uFillTx/>
              <a:latin typeface="Calibri" panose="020F0502020204030204"/>
              <a:cs typeface="Arial" panose="020B0604020202020204" pitchFamily="34" charset="0"/>
            </a:rPr>
            <a:t>التكلفة </a:t>
          </a:r>
        </a:p>
      </xdr:txBody>
    </xdr:sp>
    <xdr:clientData/>
  </xdr:twoCellAnchor>
  <xdr:twoCellAnchor>
    <xdr:from>
      <xdr:col>13</xdr:col>
      <xdr:colOff>447675</xdr:colOff>
      <xdr:row>1</xdr:row>
      <xdr:rowOff>152400</xdr:rowOff>
    </xdr:from>
    <xdr:to>
      <xdr:col>14</xdr:col>
      <xdr:colOff>657225</xdr:colOff>
      <xdr:row>3</xdr:row>
      <xdr:rowOff>38100</xdr:rowOff>
    </xdr:to>
    <xdr:sp macro="" textlink="">
      <xdr:nvSpPr>
        <xdr:cNvPr id="7" name="Rounded Rectangle 6"/>
        <xdr:cNvSpPr/>
      </xdr:nvSpPr>
      <xdr:spPr>
        <a:xfrm>
          <a:off x="11225888775" y="333375"/>
          <a:ext cx="895350" cy="266700"/>
        </a:xfrm>
        <a:prstGeom prst="roundRect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  <a:scene3d>
          <a:camera prst="orthographicFront"/>
          <a:lightRig rig="threePt" dir="t"/>
        </a:scene3d>
        <a:sp3d>
          <a:bevelT prst="convex"/>
        </a:sp3d>
      </xdr:spPr>
      <xdr:txBody>
        <a:bodyPr vertOverflow="clip" horzOverflow="clip" rtlCol="1" anchor="t"/>
        <a:lstStyle/>
        <a:p>
          <a:pPr marL="0" marR="0" lvl="0" indent="0" algn="ct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ar-EG" sz="1100" b="0" i="0" u="none" strike="noStrike" kern="0" cap="none" spc="0" normalizeH="0" baseline="0" noProof="0" smtClean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uLnTx/>
              <a:uFillTx/>
              <a:latin typeface="Calibri" panose="020F0502020204030204"/>
              <a:cs typeface="Arial" panose="020B0604020202020204" pitchFamily="34" charset="0"/>
            </a:rPr>
            <a:t>سعر الحديد</a:t>
          </a:r>
        </a:p>
      </xdr:txBody>
    </xdr:sp>
    <xdr:clientData/>
  </xdr:twoCellAnchor>
  <xdr:twoCellAnchor>
    <xdr:from>
      <xdr:col>13</xdr:col>
      <xdr:colOff>457200</xdr:colOff>
      <xdr:row>7</xdr:row>
      <xdr:rowOff>152400</xdr:rowOff>
    </xdr:from>
    <xdr:to>
      <xdr:col>14</xdr:col>
      <xdr:colOff>666750</xdr:colOff>
      <xdr:row>9</xdr:row>
      <xdr:rowOff>38100</xdr:rowOff>
    </xdr:to>
    <xdr:sp macro="" textlink="">
      <xdr:nvSpPr>
        <xdr:cNvPr id="8" name="Rounded Rectangle 7"/>
        <xdr:cNvSpPr/>
      </xdr:nvSpPr>
      <xdr:spPr>
        <a:xfrm>
          <a:off x="11225879250" y="1476375"/>
          <a:ext cx="895350" cy="266700"/>
        </a:xfrm>
        <a:prstGeom prst="roundRect">
          <a:avLst/>
        </a:prstGeom>
        <a:solidFill>
          <a:srgbClr val="92D050"/>
        </a:solidFill>
        <a:ln w="12700" cap="flat" cmpd="sng" algn="ctr">
          <a:noFill/>
          <a:prstDash val="solid"/>
          <a:miter lim="800000"/>
        </a:ln>
        <a:effectLst/>
        <a:scene3d>
          <a:camera prst="orthographicFront"/>
          <a:lightRig rig="threePt" dir="t"/>
        </a:scene3d>
        <a:sp3d>
          <a:bevelT prst="convex"/>
        </a:sp3d>
      </xdr:spPr>
      <xdr:txBody>
        <a:bodyPr vertOverflow="clip" horzOverflow="clip" rtlCol="1" anchor="t"/>
        <a:lstStyle/>
        <a:p>
          <a:pPr marL="0" marR="0" lvl="0" indent="0" algn="ct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ar-EG" sz="1100" b="0" i="0" u="none" strike="noStrike" kern="0" cap="none" spc="0" normalizeH="0" baseline="0" noProof="0" smtClean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uLnTx/>
              <a:uFillTx/>
              <a:latin typeface="Calibri" panose="020F0502020204030204"/>
              <a:cs typeface="Arial" panose="020B0604020202020204" pitchFamily="34" charset="0"/>
            </a:rPr>
            <a:t>سعر</a:t>
          </a:r>
          <a:r>
            <a:rPr kumimoji="0" lang="ar-EG" sz="1100" b="0" i="0" u="none" strike="noStrike" kern="0" cap="none" spc="0" normalizeH="0" baseline="0" noProof="0" smtClean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cs typeface="Arial" panose="020B0604020202020204" pitchFamily="34" charset="0"/>
            </a:rPr>
            <a:t> الرملة</a:t>
          </a:r>
        </a:p>
      </xdr:txBody>
    </xdr:sp>
    <xdr:clientData/>
  </xdr:twoCellAnchor>
  <xdr:twoCellAnchor>
    <xdr:from>
      <xdr:col>15</xdr:col>
      <xdr:colOff>666750</xdr:colOff>
      <xdr:row>7</xdr:row>
      <xdr:rowOff>152400</xdr:rowOff>
    </xdr:from>
    <xdr:to>
      <xdr:col>16</xdr:col>
      <xdr:colOff>676275</xdr:colOff>
      <xdr:row>9</xdr:row>
      <xdr:rowOff>38100</xdr:rowOff>
    </xdr:to>
    <xdr:sp macro="" textlink="">
      <xdr:nvSpPr>
        <xdr:cNvPr id="9" name="Rounded Rectangle 8"/>
        <xdr:cNvSpPr/>
      </xdr:nvSpPr>
      <xdr:spPr>
        <a:xfrm>
          <a:off x="11224498125" y="1476375"/>
          <a:ext cx="695325" cy="266700"/>
        </a:xfrm>
        <a:prstGeom prst="roundRect">
          <a:avLst/>
        </a:prstGeom>
        <a:solidFill>
          <a:srgbClr val="92D050"/>
        </a:solidFill>
        <a:ln w="12700" cap="flat" cmpd="sng" algn="ctr">
          <a:noFill/>
          <a:prstDash val="solid"/>
          <a:miter lim="800000"/>
        </a:ln>
        <a:effectLst/>
        <a:scene3d>
          <a:camera prst="orthographicFront"/>
          <a:lightRig rig="threePt" dir="t"/>
        </a:scene3d>
        <a:sp3d>
          <a:bevelT prst="convex"/>
        </a:sp3d>
      </xdr:spPr>
      <xdr:txBody>
        <a:bodyPr vertOverflow="clip" horzOverflow="clip" rtlCol="1" anchor="t"/>
        <a:lstStyle/>
        <a:p>
          <a:pPr marL="0" marR="0" lvl="0" indent="0" algn="ct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ar-EG" sz="1100" b="0" i="0" u="none" strike="noStrike" kern="0" cap="none" spc="0" normalizeH="0" baseline="0" noProof="0" smtClean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uLnTx/>
              <a:uFillTx/>
              <a:latin typeface="Calibri" panose="020F0502020204030204"/>
              <a:cs typeface="Arial" panose="020B0604020202020204" pitchFamily="34" charset="0"/>
            </a:rPr>
            <a:t>التكلفة </a:t>
          </a:r>
        </a:p>
      </xdr:txBody>
    </xdr:sp>
    <xdr:clientData/>
  </xdr:twoCellAnchor>
  <xdr:twoCellAnchor>
    <xdr:from>
      <xdr:col>2</xdr:col>
      <xdr:colOff>476250</xdr:colOff>
      <xdr:row>0</xdr:row>
      <xdr:rowOff>28574</xdr:rowOff>
    </xdr:from>
    <xdr:to>
      <xdr:col>10</xdr:col>
      <xdr:colOff>581025</xdr:colOff>
      <xdr:row>1</xdr:row>
      <xdr:rowOff>142874</xdr:rowOff>
    </xdr:to>
    <xdr:sp macro="[0]!DownRibbon19_Click" textlink="">
      <xdr:nvSpPr>
        <xdr:cNvPr id="10" name="Down Ribbon 9"/>
        <xdr:cNvSpPr/>
      </xdr:nvSpPr>
      <xdr:spPr>
        <a:xfrm>
          <a:off x="11228708175" y="28574"/>
          <a:ext cx="5591175" cy="295275"/>
        </a:xfrm>
        <a:prstGeom prst="ribbon">
          <a:avLst/>
        </a:prstGeom>
        <a:ln/>
      </xdr:spPr>
      <xdr:style>
        <a:lnRef idx="0">
          <a:schemeClr val="dk1"/>
        </a:lnRef>
        <a:fillRef idx="3">
          <a:schemeClr val="dk1"/>
        </a:fillRef>
        <a:effectRef idx="3">
          <a:schemeClr val="dk1"/>
        </a:effectRef>
        <a:fontRef idx="minor">
          <a:schemeClr val="lt1"/>
        </a:fontRef>
      </xdr:style>
      <xdr:txBody>
        <a:bodyPr vertOverflow="clip" horzOverflow="clip" rtlCol="1" anchor="ctr"/>
        <a:lstStyle/>
        <a:p>
          <a:pPr marL="0" marR="0" lvl="0" indent="0" algn="ct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ar-EG" sz="1800" b="0" i="1" u="none" strike="noStrike" kern="0" cap="none" spc="0" normalizeH="0" baseline="0" noProof="0" smtClean="0">
              <a:ln>
                <a:noFill/>
              </a:ln>
              <a:solidFill>
                <a:srgbClr val="FFFF00"/>
              </a:solidFill>
              <a:effectLst/>
              <a:uLnTx/>
              <a:uFillTx/>
              <a:latin typeface="Andalus" panose="02020603050405020304" pitchFamily="18" charset="-78"/>
              <a:ea typeface="+mn-ea"/>
              <a:cs typeface="Andalus" panose="02020603050405020304" pitchFamily="18" charset="-78"/>
            </a:rPr>
            <a:t>حصر الميدة </a:t>
          </a:r>
        </a:p>
      </xdr:txBody>
    </xdr:sp>
    <xdr:clientData/>
  </xdr:twoCellAnchor>
  <xdr:twoCellAnchor>
    <xdr:from>
      <xdr:col>16</xdr:col>
      <xdr:colOff>142875</xdr:colOff>
      <xdr:row>16</xdr:row>
      <xdr:rowOff>104775</xdr:rowOff>
    </xdr:from>
    <xdr:to>
      <xdr:col>17</xdr:col>
      <xdr:colOff>676275</xdr:colOff>
      <xdr:row>24</xdr:row>
      <xdr:rowOff>133350</xdr:rowOff>
    </xdr:to>
    <xdr:sp macro="" textlink="">
      <xdr:nvSpPr>
        <xdr:cNvPr id="11" name="Rounded Rectangle 10"/>
        <xdr:cNvSpPr/>
      </xdr:nvSpPr>
      <xdr:spPr>
        <a:xfrm>
          <a:off x="11223812325" y="3133725"/>
          <a:ext cx="1219200" cy="1552575"/>
        </a:xfrm>
        <a:prstGeom prst="roundRect">
          <a:avLst/>
        </a:prstGeom>
        <a:solidFill>
          <a:schemeClr val="bg1"/>
        </a:solidFill>
        <a:ln w="12700" cap="flat" cmpd="sng" algn="ctr">
          <a:noFill/>
          <a:prstDash val="solid"/>
          <a:miter lim="800000"/>
        </a:ln>
        <a:effectLst>
          <a:glow rad="101600">
            <a:schemeClr val="accent5">
              <a:satMod val="175000"/>
              <a:alpha val="40000"/>
            </a:schemeClr>
          </a:glow>
          <a:softEdge rad="317500"/>
        </a:effectLst>
        <a:scene3d>
          <a:camera prst="orthographicFront">
            <a:rot lat="0" lon="0" rev="0"/>
          </a:camera>
          <a:lightRig rig="contrasting" dir="t">
            <a:rot lat="0" lon="0" rev="7800000"/>
          </a:lightRig>
        </a:scene3d>
        <a:sp3d>
          <a:bevelT w="139700" h="139700"/>
        </a:sp3d>
      </xdr:spPr>
      <xdr:txBody>
        <a:bodyPr vertOverflow="clip" horzOverflow="clip" rtlCol="1" anchor="t"/>
        <a:lstStyle/>
        <a:p>
          <a:pPr marL="0" marR="0" lvl="0" indent="0" algn="ct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ar-EG" sz="1400" b="0" i="0" u="none" strike="noStrike" kern="0" cap="none" spc="0" normalizeH="0" baseline="0" noProof="0" smtClean="0">
              <a:ln w="0"/>
              <a:solidFill>
                <a:srgbClr val="FF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uLnTx/>
              <a:uFillTx/>
              <a:latin typeface="+mn-lt"/>
              <a:cs typeface="+mn-cs"/>
            </a:rPr>
            <a:t> ادخل الكميات داخل </a:t>
          </a:r>
          <a:r>
            <a:rPr kumimoji="0" lang="en-US" sz="1400" b="0" i="0" u="none" strike="noStrike" kern="0" cap="none" spc="0" normalizeH="0" baseline="0" noProof="0" smtClean="0">
              <a:ln w="0"/>
              <a:solidFill>
                <a:srgbClr val="FF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uLnTx/>
              <a:uFillTx/>
              <a:latin typeface="+mn-lt"/>
              <a:cs typeface="+mn-cs"/>
            </a:rPr>
            <a:t> </a:t>
          </a:r>
          <a:r>
            <a:rPr kumimoji="0" lang="ar-EG" sz="1400" b="0" i="0" u="none" strike="noStrike" kern="0" cap="none" spc="0" normalizeH="0" baseline="0" noProof="0" smtClean="0">
              <a:ln w="0"/>
              <a:solidFill>
                <a:srgbClr val="FF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uLnTx/>
              <a:uFillTx/>
              <a:latin typeface="+mn-lt"/>
              <a:cs typeface="+mn-cs"/>
            </a:rPr>
            <a:t>المربعات باللون الابيض فقط </a:t>
          </a:r>
        </a:p>
        <a:p>
          <a:pPr marL="0" marR="0" lvl="0" indent="0" algn="ct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ar-EG" sz="1400" b="0" i="0" u="none" strike="noStrike" kern="0" cap="none" spc="0" normalizeH="0" baseline="0">
              <a:ln w="0"/>
              <a:solidFill>
                <a:srgbClr val="FF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uLnTx/>
              <a:uFillTx/>
              <a:latin typeface="+mn-lt"/>
              <a:ea typeface="+mn-ea"/>
              <a:cs typeface="+mn-cs"/>
            </a:rPr>
            <a:t>محتوي الاسمنت بالخلطة</a:t>
          </a:r>
        </a:p>
        <a:p>
          <a:pPr marL="0" marR="0" lvl="0" indent="0" algn="ct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ar-EG" sz="1400" b="0" i="0" u="none" strike="noStrike" kern="0" cap="none" spc="0" normalizeH="0" baseline="0" noProof="0" smtClean="0">
            <a:ln w="0"/>
            <a:solidFill>
              <a:srgbClr val="FF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uLnTx/>
            <a:uFillTx/>
            <a:latin typeface="+mn-lt"/>
            <a:cs typeface="+mn-cs"/>
          </a:endParaRPr>
        </a:p>
      </xdr:txBody>
    </xdr:sp>
    <xdr:clientData/>
  </xdr:twoCellAnchor>
  <xdr:twoCellAnchor editAs="oneCell">
    <xdr:from>
      <xdr:col>15</xdr:col>
      <xdr:colOff>85724</xdr:colOff>
      <xdr:row>17</xdr:row>
      <xdr:rowOff>38100</xdr:rowOff>
    </xdr:from>
    <xdr:to>
      <xdr:col>16</xdr:col>
      <xdr:colOff>66674</xdr:colOff>
      <xdr:row>23</xdr:row>
      <xdr:rowOff>171450</xdr:rowOff>
    </xdr:to>
    <xdr:pic>
      <xdr:nvPicPr>
        <xdr:cNvPr id="12" name="Picture 1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25107726" y="3276600"/>
          <a:ext cx="666750" cy="1276350"/>
        </a:xfrm>
        <a:prstGeom prst="roundRect">
          <a:avLst>
            <a:gd name="adj" fmla="val 16667"/>
          </a:avLst>
        </a:prstGeom>
        <a:ln>
          <a:noFill/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</xdr:spPr>
    </xdr:pic>
    <xdr:clientData/>
  </xdr:twoCellAnchor>
  <xdr:twoCellAnchor>
    <xdr:from>
      <xdr:col>0</xdr:col>
      <xdr:colOff>0</xdr:colOff>
      <xdr:row>0</xdr:row>
      <xdr:rowOff>76200</xdr:rowOff>
    </xdr:from>
    <xdr:to>
      <xdr:col>2</xdr:col>
      <xdr:colOff>409575</xdr:colOff>
      <xdr:row>3</xdr:row>
      <xdr:rowOff>133350</xdr:rowOff>
    </xdr:to>
    <xdr:sp macro="[1]!DownRibbon19_Click" textlink="">
      <xdr:nvSpPr>
        <xdr:cNvPr id="13" name="Notched Right Arrow 12">
          <a:hlinkClick xmlns:r="http://schemas.openxmlformats.org/officeDocument/2006/relationships" r:id="rId2"/>
        </xdr:cNvPr>
        <xdr:cNvSpPr/>
      </xdr:nvSpPr>
      <xdr:spPr>
        <a:xfrm>
          <a:off x="11234366025" y="76200"/>
          <a:ext cx="1781175" cy="619125"/>
        </a:xfrm>
        <a:prstGeom prst="notchedRightArrow">
          <a:avLst/>
        </a:prstGeom>
        <a:ln/>
        <a:scene3d>
          <a:camera prst="orthographicFront"/>
          <a:lightRig rig="threePt" dir="t"/>
        </a:scene3d>
        <a:sp3d>
          <a:bevelT prst="relaxedInset"/>
        </a:sp3d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1" anchor="ctr"/>
        <a:lstStyle/>
        <a:p>
          <a:pPr marL="0" marR="0" lvl="0" indent="0" algn="ct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ar-SA" sz="1800" b="0" i="1" u="none" strike="noStrike" kern="0" cap="none" spc="0" normalizeH="0" baseline="0">
              <a:ln>
                <a:noFill/>
              </a:ln>
              <a:solidFill>
                <a:srgbClr val="FFFF00"/>
              </a:solidFill>
              <a:effectLst/>
              <a:uLnTx/>
              <a:uFillTx/>
              <a:latin typeface="Andalus" panose="02020603050405020304" pitchFamily="18" charset="-78"/>
              <a:ea typeface="+mn-ea"/>
              <a:cs typeface="Andalus" panose="02020603050405020304" pitchFamily="18" charset="-78"/>
            </a:rPr>
            <a:t>عودة </a:t>
          </a:r>
          <a:endParaRPr kumimoji="0" lang="ar-EG" sz="1800" b="0" i="1" u="none" strike="noStrike" kern="0" cap="none" spc="0" normalizeH="0" baseline="0">
            <a:ln>
              <a:noFill/>
            </a:ln>
            <a:solidFill>
              <a:srgbClr val="FFFF00"/>
            </a:solidFill>
            <a:effectLst/>
            <a:uLnTx/>
            <a:uFillTx/>
            <a:latin typeface="Andalus" panose="02020603050405020304" pitchFamily="18" charset="-78"/>
            <a:ea typeface="+mn-ea"/>
            <a:cs typeface="Andalus" panose="02020603050405020304" pitchFamily="18" charset="-78"/>
          </a:endParaRPr>
        </a:p>
      </xdr:txBody>
    </xdr:sp>
    <xdr:clientData/>
  </xdr:twoCellAnchor>
  <xdr:twoCellAnchor>
    <xdr:from>
      <xdr:col>11</xdr:col>
      <xdr:colOff>228600</xdr:colOff>
      <xdr:row>7</xdr:row>
      <xdr:rowOff>0</xdr:rowOff>
    </xdr:from>
    <xdr:to>
      <xdr:col>13</xdr:col>
      <xdr:colOff>219075</xdr:colOff>
      <xdr:row>9</xdr:row>
      <xdr:rowOff>19050</xdr:rowOff>
    </xdr:to>
    <xdr:sp macro="" textlink="">
      <xdr:nvSpPr>
        <xdr:cNvPr id="15" name="Rounded Rectangle 14">
          <a:hlinkClick xmlns:r="http://schemas.openxmlformats.org/officeDocument/2006/relationships" r:id="rId3"/>
        </xdr:cNvPr>
        <xdr:cNvSpPr/>
      </xdr:nvSpPr>
      <xdr:spPr>
        <a:xfrm>
          <a:off x="11227012725" y="1323975"/>
          <a:ext cx="1362075" cy="400050"/>
        </a:xfrm>
        <a:prstGeom prst="roundRect">
          <a:avLst/>
        </a:prstGeom>
        <a:ln>
          <a:solidFill>
            <a:srgbClr val="00B050"/>
          </a:solidFill>
        </a:ln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1" anchor="t"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r" rtl="1"/>
          <a:r>
            <a:rPr lang="ar-EG" sz="1800" b="1" i="0" u="none" strike="noStrike" cap="none" spc="0">
              <a:ln/>
              <a:solidFill>
                <a:schemeClr val="bg1"/>
              </a:solidFill>
              <a:effectLst/>
              <a:latin typeface="Arabic Typesetting" panose="03020402040406030203" pitchFamily="66" charset="-78"/>
              <a:ea typeface="+mn-ea"/>
              <a:cs typeface="Arabic Typesetting" panose="03020402040406030203" pitchFamily="66" charset="-78"/>
            </a:rPr>
            <a:t>اضغط</a:t>
          </a:r>
          <a:r>
            <a:rPr lang="ar-EG" sz="1800" b="1" i="0" u="none" strike="noStrike" cap="none" spc="0" baseline="0">
              <a:ln/>
              <a:solidFill>
                <a:schemeClr val="bg1"/>
              </a:solidFill>
              <a:effectLst/>
              <a:latin typeface="Arabic Typesetting" panose="03020402040406030203" pitchFamily="66" charset="-78"/>
              <a:ea typeface="+mn-ea"/>
              <a:cs typeface="Arabic Typesetting" panose="03020402040406030203" pitchFamily="66" charset="-78"/>
            </a:rPr>
            <a:t> هنا لرؤية الصور</a:t>
          </a:r>
          <a:endParaRPr lang="ar-EG" sz="1800" b="1" u="none" cap="none" spc="0">
            <a:ln/>
            <a:solidFill>
              <a:schemeClr val="bg1"/>
            </a:solidFill>
            <a:effectLst/>
            <a:latin typeface="Arabic Typesetting" panose="03020402040406030203" pitchFamily="66" charset="-78"/>
            <a:cs typeface="Arabic Typesetting" panose="03020402040406030203" pitchFamily="66" charset="-78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657225</xdr:colOff>
      <xdr:row>7</xdr:row>
      <xdr:rowOff>133351</xdr:rowOff>
    </xdr:from>
    <xdr:to>
      <xdr:col>8</xdr:col>
      <xdr:colOff>390525</xdr:colOff>
      <xdr:row>13</xdr:row>
      <xdr:rowOff>1</xdr:rowOff>
    </xdr:to>
    <xdr:sp macro="" textlink="">
      <xdr:nvSpPr>
        <xdr:cNvPr id="2" name="Rounded Rectangle 1">
          <a:hlinkClick xmlns:r="http://schemas.openxmlformats.org/officeDocument/2006/relationships" r:id="rId1"/>
        </xdr:cNvPr>
        <xdr:cNvSpPr/>
      </xdr:nvSpPr>
      <xdr:spPr>
        <a:xfrm>
          <a:off x="11230270275" y="1400176"/>
          <a:ext cx="2476500" cy="952500"/>
        </a:xfrm>
        <a:prstGeom prst="roundRect">
          <a:avLst/>
        </a:prstGeom>
        <a:ln>
          <a:solidFill>
            <a:srgbClr val="00B050"/>
          </a:solidFill>
        </a:ln>
      </xdr:spPr>
      <xdr:style>
        <a:lnRef idx="0">
          <a:schemeClr val="dk1"/>
        </a:lnRef>
        <a:fillRef idx="3">
          <a:schemeClr val="dk1"/>
        </a:fillRef>
        <a:effectRef idx="3">
          <a:schemeClr val="dk1"/>
        </a:effectRef>
        <a:fontRef idx="minor">
          <a:schemeClr val="lt1"/>
        </a:fontRef>
      </xdr:style>
      <xdr:txBody>
        <a:bodyPr vertOverflow="clip" horzOverflow="clip" rtlCol="1" anchor="t"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marL="0" indent="0" algn="ctr" rtl="1"/>
          <a:r>
            <a:rPr lang="ar-EG" sz="2400" b="1" cap="none" spc="0" baseline="0">
              <a:ln/>
              <a:solidFill>
                <a:schemeClr val="accent4"/>
              </a:solidFill>
              <a:effectLst/>
              <a:latin typeface="Arabic Typesetting" panose="03020402040406030203" pitchFamily="66" charset="-78"/>
              <a:ea typeface="+mn-ea"/>
              <a:cs typeface="Arabic Typesetting" panose="03020402040406030203" pitchFamily="66" charset="-78"/>
            </a:rPr>
            <a:t> بلاطات مصمتة</a:t>
          </a:r>
        </a:p>
        <a:p>
          <a:pPr marL="0" indent="0" algn="ctr" rtl="1"/>
          <a:r>
            <a:rPr lang="en-US" sz="2400" b="1" cap="none" spc="0" baseline="0">
              <a:ln/>
              <a:solidFill>
                <a:schemeClr val="accent4"/>
              </a:solidFill>
              <a:effectLst/>
              <a:latin typeface="Arabic Typesetting" panose="03020402040406030203" pitchFamily="66" charset="-78"/>
              <a:ea typeface="+mn-ea"/>
              <a:cs typeface="Arabic Typesetting" panose="03020402040406030203" pitchFamily="66" charset="-78"/>
            </a:rPr>
            <a:t>Solid Slabs</a:t>
          </a:r>
          <a:endParaRPr lang="ar-EG" sz="2400" b="1" cap="none" spc="0" baseline="0">
            <a:ln/>
            <a:solidFill>
              <a:schemeClr val="accent4"/>
            </a:solidFill>
            <a:effectLst/>
            <a:latin typeface="Arabic Typesetting" panose="03020402040406030203" pitchFamily="66" charset="-78"/>
            <a:ea typeface="+mn-ea"/>
            <a:cs typeface="Arabic Typesetting" panose="03020402040406030203" pitchFamily="66" charset="-78"/>
          </a:endParaRPr>
        </a:p>
      </xdr:txBody>
    </xdr:sp>
    <xdr:clientData/>
  </xdr:twoCellAnchor>
  <xdr:twoCellAnchor editAs="oneCell">
    <xdr:from>
      <xdr:col>9</xdr:col>
      <xdr:colOff>638175</xdr:colOff>
      <xdr:row>8</xdr:row>
      <xdr:rowOff>95250</xdr:rowOff>
    </xdr:from>
    <xdr:to>
      <xdr:col>11</xdr:col>
      <xdr:colOff>476250</xdr:colOff>
      <xdr:row>12</xdr:row>
      <xdr:rowOff>47623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28127150" y="1543050"/>
          <a:ext cx="1209675" cy="676273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>
    <xdr:from>
      <xdr:col>5</xdr:col>
      <xdr:colOff>19050</xdr:colOff>
      <xdr:row>20</xdr:row>
      <xdr:rowOff>95249</xdr:rowOff>
    </xdr:from>
    <xdr:to>
      <xdr:col>8</xdr:col>
      <xdr:colOff>447675</xdr:colOff>
      <xdr:row>25</xdr:row>
      <xdr:rowOff>95250</xdr:rowOff>
    </xdr:to>
    <xdr:sp macro="" textlink="">
      <xdr:nvSpPr>
        <xdr:cNvPr id="4" name="Rounded Rectangle 3">
          <a:hlinkClick xmlns:r="http://schemas.openxmlformats.org/officeDocument/2006/relationships" r:id="rId3"/>
        </xdr:cNvPr>
        <xdr:cNvSpPr/>
      </xdr:nvSpPr>
      <xdr:spPr>
        <a:xfrm>
          <a:off x="11230213125" y="3714749"/>
          <a:ext cx="2486025" cy="904876"/>
        </a:xfrm>
        <a:prstGeom prst="roundRect">
          <a:avLst/>
        </a:prstGeom>
        <a:ln>
          <a:solidFill>
            <a:srgbClr val="00B050"/>
          </a:solidFill>
        </a:ln>
      </xdr:spPr>
      <xdr:style>
        <a:lnRef idx="0">
          <a:schemeClr val="dk1"/>
        </a:lnRef>
        <a:fillRef idx="3">
          <a:schemeClr val="dk1"/>
        </a:fillRef>
        <a:effectRef idx="3">
          <a:schemeClr val="dk1"/>
        </a:effectRef>
        <a:fontRef idx="minor">
          <a:schemeClr val="lt1"/>
        </a:fontRef>
      </xdr:style>
      <xdr:txBody>
        <a:bodyPr vertOverflow="clip" horzOverflow="clip" rtlCol="1" anchor="t"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marL="0" indent="0" algn="ctr" rtl="1"/>
          <a:r>
            <a:rPr lang="ar-EG" sz="2400" b="1" cap="none" spc="0" baseline="0">
              <a:ln/>
              <a:solidFill>
                <a:schemeClr val="accent4"/>
              </a:solidFill>
              <a:effectLst/>
              <a:latin typeface="Arabic Typesetting" panose="03020402040406030203" pitchFamily="66" charset="-78"/>
              <a:ea typeface="+mn-ea"/>
              <a:cs typeface="Arabic Typesetting" panose="03020402040406030203" pitchFamily="66" charset="-78"/>
            </a:rPr>
            <a:t>بلاطات المسطحة </a:t>
          </a:r>
        </a:p>
        <a:p>
          <a:pPr marL="0" indent="0" algn="ctr" rtl="1"/>
          <a:r>
            <a:rPr lang="en-US" sz="2400" b="1" cap="none" spc="0" baseline="0">
              <a:ln/>
              <a:solidFill>
                <a:schemeClr val="accent4"/>
              </a:solidFill>
              <a:effectLst/>
              <a:latin typeface="Arabic Typesetting" panose="03020402040406030203" pitchFamily="66" charset="-78"/>
              <a:ea typeface="+mn-ea"/>
              <a:cs typeface="Arabic Typesetting" panose="03020402040406030203" pitchFamily="66" charset="-78"/>
            </a:rPr>
            <a:t>Flat Slabs</a:t>
          </a:r>
          <a:endParaRPr lang="ar-EG" sz="2400" b="1" cap="none" spc="0" baseline="0">
            <a:ln/>
            <a:solidFill>
              <a:schemeClr val="accent4"/>
            </a:solidFill>
            <a:effectLst/>
            <a:latin typeface="Arabic Typesetting" panose="03020402040406030203" pitchFamily="66" charset="-78"/>
            <a:ea typeface="+mn-ea"/>
            <a:cs typeface="Arabic Typesetting" panose="03020402040406030203" pitchFamily="66" charset="-78"/>
          </a:endParaRPr>
        </a:p>
      </xdr:txBody>
    </xdr:sp>
    <xdr:clientData/>
  </xdr:twoCellAnchor>
  <xdr:twoCellAnchor editAs="oneCell">
    <xdr:from>
      <xdr:col>9</xdr:col>
      <xdr:colOff>657225</xdr:colOff>
      <xdr:row>21</xdr:row>
      <xdr:rowOff>66673</xdr:rowOff>
    </xdr:from>
    <xdr:to>
      <xdr:col>11</xdr:col>
      <xdr:colOff>495300</xdr:colOff>
      <xdr:row>25</xdr:row>
      <xdr:rowOff>0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28108100" y="3867148"/>
          <a:ext cx="1209675" cy="657227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>
    <xdr:from>
      <xdr:col>5</xdr:col>
      <xdr:colOff>0</xdr:colOff>
      <xdr:row>14</xdr:row>
      <xdr:rowOff>47625</xdr:rowOff>
    </xdr:from>
    <xdr:to>
      <xdr:col>8</xdr:col>
      <xdr:colOff>428626</xdr:colOff>
      <xdr:row>19</xdr:row>
      <xdr:rowOff>38100</xdr:rowOff>
    </xdr:to>
    <xdr:sp macro="" textlink="">
      <xdr:nvSpPr>
        <xdr:cNvPr id="6" name="Rounded Rectangle 5">
          <a:hlinkClick xmlns:r="http://schemas.openxmlformats.org/officeDocument/2006/relationships" r:id="rId4"/>
        </xdr:cNvPr>
        <xdr:cNvSpPr/>
      </xdr:nvSpPr>
      <xdr:spPr>
        <a:xfrm>
          <a:off x="11230232174" y="2581275"/>
          <a:ext cx="2486026" cy="895350"/>
        </a:xfrm>
        <a:prstGeom prst="roundRect">
          <a:avLst/>
        </a:prstGeom>
        <a:ln>
          <a:solidFill>
            <a:srgbClr val="00B050"/>
          </a:solidFill>
        </a:ln>
      </xdr:spPr>
      <xdr:style>
        <a:lnRef idx="0">
          <a:schemeClr val="dk1"/>
        </a:lnRef>
        <a:fillRef idx="3">
          <a:schemeClr val="dk1"/>
        </a:fillRef>
        <a:effectRef idx="3">
          <a:schemeClr val="dk1"/>
        </a:effectRef>
        <a:fontRef idx="minor">
          <a:schemeClr val="lt1"/>
        </a:fontRef>
      </xdr:style>
      <xdr:txBody>
        <a:bodyPr vertOverflow="clip" horzOverflow="clip" rtlCol="1" anchor="t"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marL="0" indent="0" algn="ctr" rtl="1"/>
          <a:r>
            <a:rPr lang="ar-EG" sz="2400" b="1" cap="none" spc="0" baseline="0">
              <a:ln/>
              <a:solidFill>
                <a:schemeClr val="accent4"/>
              </a:solidFill>
              <a:effectLst/>
              <a:latin typeface="Arabic Typesetting" panose="03020402040406030203" pitchFamily="66" charset="-78"/>
              <a:ea typeface="+mn-ea"/>
              <a:cs typeface="Arabic Typesetting" panose="03020402040406030203" pitchFamily="66" charset="-78"/>
            </a:rPr>
            <a:t>بلاطات المفرغة</a:t>
          </a:r>
          <a:endParaRPr lang="en-US" sz="2400" b="1" cap="none" spc="0" baseline="0">
            <a:ln/>
            <a:solidFill>
              <a:schemeClr val="accent4"/>
            </a:solidFill>
            <a:effectLst/>
            <a:latin typeface="Arabic Typesetting" panose="03020402040406030203" pitchFamily="66" charset="-78"/>
            <a:ea typeface="+mn-ea"/>
            <a:cs typeface="Arabic Typesetting" panose="03020402040406030203" pitchFamily="66" charset="-78"/>
          </a:endParaRPr>
        </a:p>
        <a:p>
          <a:pPr marL="0" indent="0" algn="ctr" rtl="1"/>
          <a:r>
            <a:rPr lang="en-US" sz="2400" b="1" cap="none" spc="0" baseline="0">
              <a:ln/>
              <a:solidFill>
                <a:schemeClr val="accent4"/>
              </a:solidFill>
              <a:effectLst/>
              <a:latin typeface="Arabic Typesetting" panose="03020402040406030203" pitchFamily="66" charset="-78"/>
              <a:ea typeface="+mn-ea"/>
              <a:cs typeface="Arabic Typesetting" panose="03020402040406030203" pitchFamily="66" charset="-78"/>
            </a:rPr>
            <a:t>Hollow Block Slabs </a:t>
          </a:r>
          <a:endParaRPr lang="ar-EG" sz="2400" b="1" cap="none" spc="0" baseline="0">
            <a:ln/>
            <a:solidFill>
              <a:schemeClr val="accent4"/>
            </a:solidFill>
            <a:effectLst/>
            <a:latin typeface="Arabic Typesetting" panose="03020402040406030203" pitchFamily="66" charset="-78"/>
            <a:ea typeface="+mn-ea"/>
            <a:cs typeface="Arabic Typesetting" panose="03020402040406030203" pitchFamily="66" charset="-78"/>
          </a:endParaRPr>
        </a:p>
      </xdr:txBody>
    </xdr:sp>
    <xdr:clientData/>
  </xdr:twoCellAnchor>
  <xdr:twoCellAnchor editAs="oneCell">
    <xdr:from>
      <xdr:col>9</xdr:col>
      <xdr:colOff>647700</xdr:colOff>
      <xdr:row>14</xdr:row>
      <xdr:rowOff>76198</xdr:rowOff>
    </xdr:from>
    <xdr:to>
      <xdr:col>11</xdr:col>
      <xdr:colOff>485775</xdr:colOff>
      <xdr:row>18</xdr:row>
      <xdr:rowOff>28575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28117625" y="2609848"/>
          <a:ext cx="1209675" cy="676277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>
    <xdr:from>
      <xdr:col>4</xdr:col>
      <xdr:colOff>76200</xdr:colOff>
      <xdr:row>1</xdr:row>
      <xdr:rowOff>85726</xdr:rowOff>
    </xdr:from>
    <xdr:to>
      <xdr:col>13</xdr:col>
      <xdr:colOff>581025</xdr:colOff>
      <xdr:row>6</xdr:row>
      <xdr:rowOff>9525</xdr:rowOff>
    </xdr:to>
    <xdr:sp macro="[0]!DownRibbon19_Click" textlink="">
      <xdr:nvSpPr>
        <xdr:cNvPr id="10" name="Down Ribbon 9"/>
        <xdr:cNvSpPr/>
      </xdr:nvSpPr>
      <xdr:spPr>
        <a:xfrm>
          <a:off x="11226650775" y="266701"/>
          <a:ext cx="6677025" cy="828674"/>
        </a:xfrm>
        <a:prstGeom prst="ribbon">
          <a:avLst/>
        </a:prstGeom>
        <a:ln>
          <a:solidFill>
            <a:srgbClr val="00B050"/>
          </a:solidFill>
        </a:ln>
      </xdr:spPr>
      <xdr:style>
        <a:lnRef idx="0">
          <a:schemeClr val="dk1"/>
        </a:lnRef>
        <a:fillRef idx="3">
          <a:schemeClr val="dk1"/>
        </a:fillRef>
        <a:effectRef idx="3">
          <a:schemeClr val="dk1"/>
        </a:effectRef>
        <a:fontRef idx="minor">
          <a:schemeClr val="lt1"/>
        </a:fontRef>
      </xdr:style>
      <xdr:txBody>
        <a:bodyPr vertOverflow="clip" horzOverflow="clip" rtlCol="1" anchor="ctr"/>
        <a:lstStyle/>
        <a:p>
          <a:pPr marL="0" marR="0" lvl="0" indent="0" algn="ct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ar-EG" sz="1800" b="0" i="1" u="none" strike="noStrike" kern="0" cap="none" spc="0" normalizeH="0" baseline="0" noProof="0" smtClean="0">
              <a:ln>
                <a:noFill/>
              </a:ln>
              <a:solidFill>
                <a:srgbClr val="FFC000"/>
              </a:solidFill>
              <a:effectLst/>
              <a:uLnTx/>
              <a:uFillTx/>
              <a:latin typeface="Andalus" panose="02020603050405020304" pitchFamily="18" charset="-78"/>
              <a:ea typeface="+mn-ea"/>
              <a:cs typeface="Andalus" panose="02020603050405020304" pitchFamily="18" charset="-78"/>
            </a:rPr>
            <a:t>حصرانواع البلاطات</a:t>
          </a:r>
        </a:p>
      </xdr:txBody>
    </xdr:sp>
    <xdr:clientData/>
  </xdr:twoCellAnchor>
  <xdr:twoCellAnchor>
    <xdr:from>
      <xdr:col>0</xdr:col>
      <xdr:colOff>409575</xdr:colOff>
      <xdr:row>0</xdr:row>
      <xdr:rowOff>171450</xdr:rowOff>
    </xdr:from>
    <xdr:to>
      <xdr:col>3</xdr:col>
      <xdr:colOff>28574</xdr:colOff>
      <xdr:row>5</xdr:row>
      <xdr:rowOff>152400</xdr:rowOff>
    </xdr:to>
    <xdr:sp macro="[1]!DownRibbon19_Click" textlink="">
      <xdr:nvSpPr>
        <xdr:cNvPr id="11" name="Notched Right Arrow 10">
          <a:hlinkClick xmlns:r="http://schemas.openxmlformats.org/officeDocument/2006/relationships" r:id="rId5"/>
        </xdr:cNvPr>
        <xdr:cNvSpPr/>
      </xdr:nvSpPr>
      <xdr:spPr>
        <a:xfrm>
          <a:off x="11234061226" y="171450"/>
          <a:ext cx="1676399" cy="885825"/>
        </a:xfrm>
        <a:prstGeom prst="notchedRightArrow">
          <a:avLst/>
        </a:prstGeom>
        <a:ln/>
        <a:scene3d>
          <a:camera prst="orthographicFront"/>
          <a:lightRig rig="threePt" dir="t"/>
        </a:scene3d>
        <a:sp3d>
          <a:bevelT w="139700" prst="cross"/>
        </a:sp3d>
      </xdr:spPr>
      <xdr:style>
        <a:lnRef idx="1">
          <a:schemeClr val="accent6"/>
        </a:lnRef>
        <a:fillRef idx="3">
          <a:schemeClr val="accent6"/>
        </a:fillRef>
        <a:effectRef idx="2">
          <a:schemeClr val="accent6"/>
        </a:effectRef>
        <a:fontRef idx="minor">
          <a:schemeClr val="lt1"/>
        </a:fontRef>
      </xdr:style>
      <xdr:txBody>
        <a:bodyPr vertOverflow="clip" horzOverflow="clip" rtlCol="1" anchor="ctr"/>
        <a:lstStyle/>
        <a:p>
          <a:pPr marL="0" marR="0" lvl="0" indent="0" algn="ct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ar-SA" sz="1800" b="0" i="1" u="none" strike="noStrike" kern="0" cap="none" spc="0" normalizeH="0" baseline="0">
              <a:ln>
                <a:noFill/>
              </a:ln>
              <a:solidFill>
                <a:srgbClr val="FFC000"/>
              </a:solidFill>
              <a:effectLst/>
              <a:uLnTx/>
              <a:uFillTx/>
              <a:latin typeface="Andalus" panose="02020603050405020304" pitchFamily="18" charset="-78"/>
              <a:ea typeface="+mn-ea"/>
              <a:cs typeface="Andalus" panose="02020603050405020304" pitchFamily="18" charset="-78"/>
            </a:rPr>
            <a:t>عودة</a:t>
          </a:r>
          <a:r>
            <a:rPr kumimoji="0" lang="ar-SA" sz="1800" b="0" i="1" u="none" strike="noStrike" kern="0" cap="none" spc="0" normalizeH="0" baseline="0">
              <a:ln>
                <a:noFill/>
              </a:ln>
              <a:solidFill>
                <a:srgbClr val="FFFF00"/>
              </a:solidFill>
              <a:effectLst/>
              <a:uLnTx/>
              <a:uFillTx/>
              <a:latin typeface="Cambria Math" panose="02040503050406030204" pitchFamily="18" charset="0"/>
              <a:ea typeface="+mn-ea"/>
              <a:cs typeface="Arial" panose="020B0604020202020204" pitchFamily="34" charset="0"/>
            </a:rPr>
            <a:t> </a:t>
          </a:r>
          <a:endParaRPr kumimoji="0" lang="ar-EG" sz="1800" b="0" i="1" u="none" strike="noStrike" kern="0" cap="none" spc="0" normalizeH="0" baseline="0">
            <a:ln>
              <a:noFill/>
            </a:ln>
            <a:solidFill>
              <a:srgbClr val="FFFF00"/>
            </a:solidFill>
            <a:effectLst/>
            <a:uLnTx/>
            <a:uFillTx/>
            <a:latin typeface="Cambria Math" panose="02040503050406030204" pitchFamily="18" charset="0"/>
            <a:ea typeface="+mn-ea"/>
            <a:cs typeface="Arial" panose="020B0604020202020204" pitchFamily="34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466725</xdr:colOff>
      <xdr:row>3</xdr:row>
      <xdr:rowOff>161925</xdr:rowOff>
    </xdr:from>
    <xdr:to>
      <xdr:col>12</xdr:col>
      <xdr:colOff>676275</xdr:colOff>
      <xdr:row>5</xdr:row>
      <xdr:rowOff>47625</xdr:rowOff>
    </xdr:to>
    <xdr:sp macro="" textlink="">
      <xdr:nvSpPr>
        <xdr:cNvPr id="2" name="Rounded Rectangle 1"/>
        <xdr:cNvSpPr/>
      </xdr:nvSpPr>
      <xdr:spPr>
        <a:xfrm>
          <a:off x="11227241325" y="723900"/>
          <a:ext cx="895350" cy="266700"/>
        </a:xfrm>
        <a:prstGeom prst="roundRect">
          <a:avLst/>
        </a:prstGeom>
        <a:solidFill>
          <a:srgbClr val="92D050"/>
        </a:solidFill>
        <a:ln w="12700" cap="flat" cmpd="sng" algn="ctr">
          <a:noFill/>
          <a:prstDash val="solid"/>
          <a:miter lim="800000"/>
        </a:ln>
        <a:effectLst/>
        <a:scene3d>
          <a:camera prst="orthographicFront"/>
          <a:lightRig rig="threePt" dir="t"/>
        </a:scene3d>
        <a:sp3d>
          <a:bevelT prst="convex"/>
        </a:sp3d>
      </xdr:spPr>
      <xdr:txBody>
        <a:bodyPr vertOverflow="clip" horzOverflow="clip" rtlCol="1" anchor="t"/>
        <a:lstStyle/>
        <a:p>
          <a:pPr marL="0" marR="0" lvl="0" indent="0" algn="ct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ar-EG" sz="1100" b="0" i="0" u="none" strike="noStrike" kern="0" cap="none" spc="0" normalizeH="0" baseline="0" noProof="0" smtClean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uLnTx/>
              <a:uFillTx/>
              <a:latin typeface="Calibri" panose="020F0502020204030204"/>
              <a:cs typeface="Arial" panose="020B0604020202020204" pitchFamily="34" charset="0"/>
            </a:rPr>
            <a:t>سعر الاسمنت</a:t>
          </a:r>
        </a:p>
      </xdr:txBody>
    </xdr:sp>
    <xdr:clientData/>
  </xdr:twoCellAnchor>
  <xdr:twoCellAnchor>
    <xdr:from>
      <xdr:col>11</xdr:col>
      <xdr:colOff>447675</xdr:colOff>
      <xdr:row>5</xdr:row>
      <xdr:rowOff>142875</xdr:rowOff>
    </xdr:from>
    <xdr:to>
      <xdr:col>12</xdr:col>
      <xdr:colOff>657225</xdr:colOff>
      <xdr:row>7</xdr:row>
      <xdr:rowOff>28575</xdr:rowOff>
    </xdr:to>
    <xdr:sp macro="" textlink="">
      <xdr:nvSpPr>
        <xdr:cNvPr id="3" name="Rounded Rectangle 2"/>
        <xdr:cNvSpPr/>
      </xdr:nvSpPr>
      <xdr:spPr>
        <a:xfrm>
          <a:off x="11227260375" y="1085850"/>
          <a:ext cx="895350" cy="266700"/>
        </a:xfrm>
        <a:prstGeom prst="roundRect">
          <a:avLst/>
        </a:prstGeom>
        <a:solidFill>
          <a:srgbClr val="92D050"/>
        </a:solidFill>
        <a:ln w="12700" cap="flat" cmpd="sng" algn="ctr">
          <a:noFill/>
          <a:prstDash val="solid"/>
          <a:miter lim="800000"/>
        </a:ln>
        <a:effectLst/>
        <a:scene3d>
          <a:camera prst="orthographicFront"/>
          <a:lightRig rig="threePt" dir="t"/>
        </a:scene3d>
        <a:sp3d>
          <a:bevelT prst="convex"/>
        </a:sp3d>
      </xdr:spPr>
      <xdr:txBody>
        <a:bodyPr vertOverflow="clip" horzOverflow="clip" rtlCol="1" anchor="t"/>
        <a:lstStyle/>
        <a:p>
          <a:pPr marL="0" marR="0" lvl="0" indent="0" algn="ct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ar-EG" sz="1100" b="0" i="0" u="none" strike="noStrike" kern="0" cap="none" spc="0" normalizeH="0" baseline="0" noProof="0" smtClean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uLnTx/>
              <a:uFillTx/>
              <a:latin typeface="Calibri" panose="020F0502020204030204"/>
              <a:cs typeface="Arial" panose="020B0604020202020204" pitchFamily="34" charset="0"/>
            </a:rPr>
            <a:t>سعر الزلط</a:t>
          </a:r>
        </a:p>
      </xdr:txBody>
    </xdr:sp>
    <xdr:clientData/>
  </xdr:twoCellAnchor>
  <xdr:twoCellAnchor>
    <xdr:from>
      <xdr:col>13</xdr:col>
      <xdr:colOff>676275</xdr:colOff>
      <xdr:row>1</xdr:row>
      <xdr:rowOff>171449</xdr:rowOff>
    </xdr:from>
    <xdr:to>
      <xdr:col>14</xdr:col>
      <xdr:colOff>676276</xdr:colOff>
      <xdr:row>3</xdr:row>
      <xdr:rowOff>28575</xdr:rowOff>
    </xdr:to>
    <xdr:sp macro="" textlink="">
      <xdr:nvSpPr>
        <xdr:cNvPr id="4" name="Rounded Rectangle 3"/>
        <xdr:cNvSpPr/>
      </xdr:nvSpPr>
      <xdr:spPr>
        <a:xfrm>
          <a:off x="11225869724" y="352424"/>
          <a:ext cx="685801" cy="238126"/>
        </a:xfrm>
        <a:prstGeom prst="roundRect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  <a:scene3d>
          <a:camera prst="orthographicFront"/>
          <a:lightRig rig="threePt" dir="t"/>
        </a:scene3d>
        <a:sp3d>
          <a:bevelT prst="convex"/>
        </a:sp3d>
      </xdr:spPr>
      <xdr:txBody>
        <a:bodyPr vertOverflow="clip" horzOverflow="clip" rtlCol="1" anchor="t"/>
        <a:lstStyle/>
        <a:p>
          <a:pPr marL="0" marR="0" lvl="0" indent="0" algn="ct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ar-EG" sz="1100" b="0" i="0" u="none" strike="noStrike" kern="0" cap="none" spc="0" normalizeH="0" baseline="0" noProof="0" smtClean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uLnTx/>
              <a:uFillTx/>
              <a:latin typeface="Calibri" panose="020F0502020204030204"/>
              <a:cs typeface="Arial" panose="020B0604020202020204" pitchFamily="34" charset="0"/>
            </a:rPr>
            <a:t>التكلفة </a:t>
          </a:r>
        </a:p>
      </xdr:txBody>
    </xdr:sp>
    <xdr:clientData/>
  </xdr:twoCellAnchor>
  <xdr:twoCellAnchor>
    <xdr:from>
      <xdr:col>13</xdr:col>
      <xdr:colOff>676275</xdr:colOff>
      <xdr:row>3</xdr:row>
      <xdr:rowOff>142875</xdr:rowOff>
    </xdr:from>
    <xdr:to>
      <xdr:col>14</xdr:col>
      <xdr:colOff>657225</xdr:colOff>
      <xdr:row>5</xdr:row>
      <xdr:rowOff>28575</xdr:rowOff>
    </xdr:to>
    <xdr:sp macro="" textlink="">
      <xdr:nvSpPr>
        <xdr:cNvPr id="5" name="Rounded Rectangle 4"/>
        <xdr:cNvSpPr/>
      </xdr:nvSpPr>
      <xdr:spPr>
        <a:xfrm>
          <a:off x="11225888775" y="704850"/>
          <a:ext cx="666750" cy="266700"/>
        </a:xfrm>
        <a:prstGeom prst="roundRect">
          <a:avLst/>
        </a:prstGeom>
        <a:solidFill>
          <a:srgbClr val="92D050"/>
        </a:solidFill>
        <a:ln w="12700" cap="flat" cmpd="sng" algn="ctr">
          <a:noFill/>
          <a:prstDash val="solid"/>
          <a:miter lim="800000"/>
        </a:ln>
        <a:effectLst/>
        <a:scene3d>
          <a:camera prst="orthographicFront"/>
          <a:lightRig rig="threePt" dir="t"/>
        </a:scene3d>
        <a:sp3d>
          <a:bevelT prst="convex"/>
        </a:sp3d>
      </xdr:spPr>
      <xdr:txBody>
        <a:bodyPr vertOverflow="clip" horzOverflow="clip" rtlCol="1" anchor="t"/>
        <a:lstStyle/>
        <a:p>
          <a:pPr marL="0" marR="0" lvl="0" indent="0" algn="ct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ar-EG" sz="1100" b="0" i="0" u="none" strike="noStrike" kern="0" cap="none" spc="0" normalizeH="0" baseline="0" noProof="0" smtClean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uLnTx/>
              <a:uFillTx/>
              <a:latin typeface="Calibri" panose="020F0502020204030204"/>
              <a:cs typeface="Arial" panose="020B0604020202020204" pitchFamily="34" charset="0"/>
            </a:rPr>
            <a:t>التكلفة </a:t>
          </a:r>
        </a:p>
      </xdr:txBody>
    </xdr:sp>
    <xdr:clientData/>
  </xdr:twoCellAnchor>
  <xdr:twoCellAnchor>
    <xdr:from>
      <xdr:col>13</xdr:col>
      <xdr:colOff>647700</xdr:colOff>
      <xdr:row>5</xdr:row>
      <xdr:rowOff>152400</xdr:rowOff>
    </xdr:from>
    <xdr:to>
      <xdr:col>14</xdr:col>
      <xdr:colOff>657225</xdr:colOff>
      <xdr:row>7</xdr:row>
      <xdr:rowOff>38100</xdr:rowOff>
    </xdr:to>
    <xdr:sp macro="" textlink="">
      <xdr:nvSpPr>
        <xdr:cNvPr id="6" name="Rounded Rectangle 5"/>
        <xdr:cNvSpPr/>
      </xdr:nvSpPr>
      <xdr:spPr>
        <a:xfrm>
          <a:off x="11225888775" y="1095375"/>
          <a:ext cx="695325" cy="266700"/>
        </a:xfrm>
        <a:prstGeom prst="roundRect">
          <a:avLst/>
        </a:prstGeom>
        <a:solidFill>
          <a:srgbClr val="92D050"/>
        </a:solidFill>
        <a:ln w="12700" cap="flat" cmpd="sng" algn="ctr">
          <a:noFill/>
          <a:prstDash val="solid"/>
          <a:miter lim="800000"/>
        </a:ln>
        <a:effectLst/>
        <a:scene3d>
          <a:camera prst="orthographicFront"/>
          <a:lightRig rig="threePt" dir="t"/>
        </a:scene3d>
        <a:sp3d>
          <a:bevelT prst="convex"/>
        </a:sp3d>
      </xdr:spPr>
      <xdr:txBody>
        <a:bodyPr vertOverflow="clip" horzOverflow="clip" rtlCol="1" anchor="t"/>
        <a:lstStyle/>
        <a:p>
          <a:pPr marL="0" marR="0" lvl="0" indent="0" algn="ct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ar-EG" sz="1100" b="0" i="0" u="none" strike="noStrike" kern="0" cap="none" spc="0" normalizeH="0" baseline="0" noProof="0" smtClean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uLnTx/>
              <a:uFillTx/>
              <a:latin typeface="Calibri" panose="020F0502020204030204"/>
              <a:cs typeface="Arial" panose="020B0604020202020204" pitchFamily="34" charset="0"/>
            </a:rPr>
            <a:t>التكلفة </a:t>
          </a:r>
        </a:p>
      </xdr:txBody>
    </xdr:sp>
    <xdr:clientData/>
  </xdr:twoCellAnchor>
  <xdr:twoCellAnchor>
    <xdr:from>
      <xdr:col>11</xdr:col>
      <xdr:colOff>447675</xdr:colOff>
      <xdr:row>1</xdr:row>
      <xdr:rowOff>152400</xdr:rowOff>
    </xdr:from>
    <xdr:to>
      <xdr:col>12</xdr:col>
      <xdr:colOff>657225</xdr:colOff>
      <xdr:row>3</xdr:row>
      <xdr:rowOff>38100</xdr:rowOff>
    </xdr:to>
    <xdr:sp macro="" textlink="">
      <xdr:nvSpPr>
        <xdr:cNvPr id="7" name="Rounded Rectangle 6"/>
        <xdr:cNvSpPr/>
      </xdr:nvSpPr>
      <xdr:spPr>
        <a:xfrm>
          <a:off x="11227260375" y="333375"/>
          <a:ext cx="895350" cy="266700"/>
        </a:xfrm>
        <a:prstGeom prst="roundRect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  <a:scene3d>
          <a:camera prst="orthographicFront"/>
          <a:lightRig rig="threePt" dir="t"/>
        </a:scene3d>
        <a:sp3d>
          <a:bevelT prst="convex"/>
        </a:sp3d>
      </xdr:spPr>
      <xdr:txBody>
        <a:bodyPr vertOverflow="clip" horzOverflow="clip" rtlCol="1" anchor="t"/>
        <a:lstStyle/>
        <a:p>
          <a:pPr marL="0" marR="0" lvl="0" indent="0" algn="ct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ar-EG" sz="1100" b="0" i="0" u="none" strike="noStrike" kern="0" cap="none" spc="0" normalizeH="0" baseline="0" noProof="0" smtClean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uLnTx/>
              <a:uFillTx/>
              <a:latin typeface="Calibri" panose="020F0502020204030204"/>
              <a:cs typeface="Arial" panose="020B0604020202020204" pitchFamily="34" charset="0"/>
            </a:rPr>
            <a:t>سعر الحديد</a:t>
          </a:r>
        </a:p>
      </xdr:txBody>
    </xdr:sp>
    <xdr:clientData/>
  </xdr:twoCellAnchor>
  <xdr:twoCellAnchor>
    <xdr:from>
      <xdr:col>11</xdr:col>
      <xdr:colOff>457200</xdr:colOff>
      <xdr:row>7</xdr:row>
      <xdr:rowOff>104775</xdr:rowOff>
    </xdr:from>
    <xdr:to>
      <xdr:col>12</xdr:col>
      <xdr:colOff>666750</xdr:colOff>
      <xdr:row>8</xdr:row>
      <xdr:rowOff>180975</xdr:rowOff>
    </xdr:to>
    <xdr:sp macro="" textlink="">
      <xdr:nvSpPr>
        <xdr:cNvPr id="8" name="Rounded Rectangle 7"/>
        <xdr:cNvSpPr/>
      </xdr:nvSpPr>
      <xdr:spPr>
        <a:xfrm>
          <a:off x="11227250850" y="1428750"/>
          <a:ext cx="895350" cy="266700"/>
        </a:xfrm>
        <a:prstGeom prst="roundRect">
          <a:avLst/>
        </a:prstGeom>
        <a:solidFill>
          <a:srgbClr val="92D050"/>
        </a:solidFill>
        <a:ln w="12700" cap="flat" cmpd="sng" algn="ctr">
          <a:noFill/>
          <a:prstDash val="solid"/>
          <a:miter lim="800000"/>
        </a:ln>
        <a:effectLst/>
        <a:scene3d>
          <a:camera prst="orthographicFront"/>
          <a:lightRig rig="threePt" dir="t"/>
        </a:scene3d>
        <a:sp3d>
          <a:bevelT prst="convex"/>
        </a:sp3d>
      </xdr:spPr>
      <xdr:txBody>
        <a:bodyPr vertOverflow="clip" horzOverflow="clip" rtlCol="1" anchor="t"/>
        <a:lstStyle/>
        <a:p>
          <a:pPr marL="0" marR="0" lvl="0" indent="0" algn="ct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ar-EG" sz="1100" b="0" i="0" u="none" strike="noStrike" kern="0" cap="none" spc="0" normalizeH="0" baseline="0" noProof="0" smtClean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uLnTx/>
              <a:uFillTx/>
              <a:latin typeface="Calibri" panose="020F0502020204030204"/>
              <a:cs typeface="Arial" panose="020B0604020202020204" pitchFamily="34" charset="0"/>
            </a:rPr>
            <a:t>سعر</a:t>
          </a:r>
          <a:r>
            <a:rPr kumimoji="0" lang="ar-EG" sz="1100" b="0" i="0" u="none" strike="noStrike" kern="0" cap="none" spc="0" normalizeH="0" baseline="0" noProof="0" smtClean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cs typeface="Arial" panose="020B0604020202020204" pitchFamily="34" charset="0"/>
            </a:rPr>
            <a:t> الرملة</a:t>
          </a:r>
        </a:p>
      </xdr:txBody>
    </xdr:sp>
    <xdr:clientData/>
  </xdr:twoCellAnchor>
  <xdr:twoCellAnchor>
    <xdr:from>
      <xdr:col>13</xdr:col>
      <xdr:colOff>666750</xdr:colOff>
      <xdr:row>7</xdr:row>
      <xdr:rowOff>123825</xdr:rowOff>
    </xdr:from>
    <xdr:to>
      <xdr:col>14</xdr:col>
      <xdr:colOff>676275</xdr:colOff>
      <xdr:row>9</xdr:row>
      <xdr:rowOff>9525</xdr:rowOff>
    </xdr:to>
    <xdr:sp macro="" textlink="">
      <xdr:nvSpPr>
        <xdr:cNvPr id="9" name="Rounded Rectangle 8"/>
        <xdr:cNvSpPr/>
      </xdr:nvSpPr>
      <xdr:spPr>
        <a:xfrm>
          <a:off x="11225869725" y="1447800"/>
          <a:ext cx="695325" cy="266700"/>
        </a:xfrm>
        <a:prstGeom prst="roundRect">
          <a:avLst/>
        </a:prstGeom>
        <a:solidFill>
          <a:srgbClr val="92D050"/>
        </a:solidFill>
        <a:ln w="12700" cap="flat" cmpd="sng" algn="ctr">
          <a:noFill/>
          <a:prstDash val="solid"/>
          <a:miter lim="800000"/>
        </a:ln>
        <a:effectLst/>
        <a:scene3d>
          <a:camera prst="orthographicFront"/>
          <a:lightRig rig="threePt" dir="t"/>
        </a:scene3d>
        <a:sp3d>
          <a:bevelT prst="convex"/>
        </a:sp3d>
      </xdr:spPr>
      <xdr:txBody>
        <a:bodyPr vertOverflow="clip" horzOverflow="clip" rtlCol="1" anchor="t"/>
        <a:lstStyle/>
        <a:p>
          <a:pPr marL="0" marR="0" lvl="0" indent="0" algn="ct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ar-EG" sz="1100" b="0" i="0" u="none" strike="noStrike" kern="0" cap="none" spc="0" normalizeH="0" baseline="0" noProof="0" smtClean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uLnTx/>
              <a:uFillTx/>
              <a:latin typeface="Calibri" panose="020F0502020204030204"/>
              <a:cs typeface="Arial" panose="020B0604020202020204" pitchFamily="34" charset="0"/>
            </a:rPr>
            <a:t>التكلفة </a:t>
          </a:r>
        </a:p>
      </xdr:txBody>
    </xdr:sp>
    <xdr:clientData/>
  </xdr:twoCellAnchor>
  <xdr:twoCellAnchor>
    <xdr:from>
      <xdr:col>1</xdr:col>
      <xdr:colOff>609600</xdr:colOff>
      <xdr:row>0</xdr:row>
      <xdr:rowOff>114300</xdr:rowOff>
    </xdr:from>
    <xdr:to>
      <xdr:col>11</xdr:col>
      <xdr:colOff>457200</xdr:colOff>
      <xdr:row>3</xdr:row>
      <xdr:rowOff>161924</xdr:rowOff>
    </xdr:to>
    <xdr:sp macro="[0]!DownRibbon19_Click" textlink="">
      <xdr:nvSpPr>
        <xdr:cNvPr id="10" name="Down Ribbon 9"/>
        <xdr:cNvSpPr/>
      </xdr:nvSpPr>
      <xdr:spPr>
        <a:xfrm>
          <a:off x="11228146200" y="114300"/>
          <a:ext cx="6705600" cy="609599"/>
        </a:xfrm>
        <a:prstGeom prst="ribbon">
          <a:avLst/>
        </a:prstGeom>
        <a:ln>
          <a:solidFill>
            <a:srgbClr val="00B050"/>
          </a:solidFill>
        </a:ln>
      </xdr:spPr>
      <xdr:style>
        <a:lnRef idx="0">
          <a:schemeClr val="dk1"/>
        </a:lnRef>
        <a:fillRef idx="3">
          <a:schemeClr val="dk1"/>
        </a:fillRef>
        <a:effectRef idx="3">
          <a:schemeClr val="dk1"/>
        </a:effectRef>
        <a:fontRef idx="minor">
          <a:schemeClr val="lt1"/>
        </a:fontRef>
      </xdr:style>
      <xdr:txBody>
        <a:bodyPr vertOverflow="clip" horzOverflow="clip" rtlCol="1" anchor="ctr"/>
        <a:lstStyle/>
        <a:p>
          <a:pPr marL="0" marR="0" lvl="0" indent="0" algn="ct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ar-EG" sz="1600" b="0" i="1" u="none" strike="noStrike" kern="0" cap="none" spc="0" normalizeH="0" baseline="0" noProof="0" smtClean="0">
              <a:ln>
                <a:noFill/>
              </a:ln>
              <a:solidFill>
                <a:srgbClr val="FFC000"/>
              </a:solidFill>
              <a:effectLst/>
              <a:uLnTx/>
              <a:uFillTx/>
              <a:latin typeface="Andalus" panose="02020603050405020304" pitchFamily="18" charset="-78"/>
              <a:ea typeface="+mn-ea"/>
              <a:cs typeface="Andalus" panose="02020603050405020304" pitchFamily="18" charset="-78"/>
            </a:rPr>
            <a:t>حصر القواعد المشتركة</a:t>
          </a:r>
          <a:r>
            <a:rPr kumimoji="0" lang="en-US" sz="1600" b="0" i="1" u="none" strike="noStrike" kern="0" cap="none" spc="0" normalizeH="0" baseline="0" noProof="0" smtClean="0">
              <a:ln>
                <a:noFill/>
              </a:ln>
              <a:solidFill>
                <a:srgbClr val="FFC000"/>
              </a:solidFill>
              <a:effectLst/>
              <a:uLnTx/>
              <a:uFillTx/>
              <a:latin typeface="Andalus" panose="02020603050405020304" pitchFamily="18" charset="-78"/>
              <a:ea typeface="+mn-ea"/>
              <a:cs typeface="Andalus" panose="02020603050405020304" pitchFamily="18" charset="-78"/>
            </a:rPr>
            <a:t>)</a:t>
          </a:r>
          <a:r>
            <a:rPr kumimoji="0" lang="ar-EG" sz="1600" b="0" i="1" u="none" strike="noStrike" kern="0" cap="none" spc="0" normalizeH="0" baseline="0" noProof="0" smtClean="0">
              <a:ln>
                <a:noFill/>
              </a:ln>
              <a:solidFill>
                <a:srgbClr val="FFC000"/>
              </a:solidFill>
              <a:effectLst/>
              <a:uLnTx/>
              <a:uFillTx/>
              <a:latin typeface="Andalus" panose="02020603050405020304" pitchFamily="18" charset="-78"/>
              <a:ea typeface="+mn-ea"/>
              <a:cs typeface="Andalus" panose="02020603050405020304" pitchFamily="18" charset="-78"/>
            </a:rPr>
            <a:t> </a:t>
          </a:r>
          <a:r>
            <a:rPr kumimoji="0" lang="en-US" sz="1600" b="0" i="1" u="none" strike="noStrike" kern="0" cap="none" spc="0" normalizeH="0" baseline="0" noProof="0" smtClean="0">
              <a:ln>
                <a:noFill/>
              </a:ln>
              <a:solidFill>
                <a:srgbClr val="FFC000"/>
              </a:solidFill>
              <a:effectLst/>
              <a:uLnTx/>
              <a:uFillTx/>
              <a:latin typeface="Andalus" panose="02020603050405020304" pitchFamily="18" charset="-78"/>
              <a:ea typeface="+mn-ea"/>
              <a:cs typeface="Andalus" panose="02020603050405020304" pitchFamily="18" charset="-78"/>
            </a:rPr>
            <a:t>(Combined Footing</a:t>
          </a:r>
          <a:endParaRPr kumimoji="0" lang="ar-EG" sz="1600" b="0" i="1" u="none" strike="noStrike" kern="0" cap="none" spc="0" normalizeH="0" baseline="0" noProof="0" smtClean="0">
            <a:ln>
              <a:noFill/>
            </a:ln>
            <a:solidFill>
              <a:srgbClr val="FFC000"/>
            </a:solidFill>
            <a:effectLst/>
            <a:uLnTx/>
            <a:uFillTx/>
            <a:latin typeface="Andalus" panose="02020603050405020304" pitchFamily="18" charset="-78"/>
            <a:ea typeface="+mn-ea"/>
            <a:cs typeface="Andalus" panose="02020603050405020304" pitchFamily="18" charset="-78"/>
          </a:endParaRPr>
        </a:p>
      </xdr:txBody>
    </xdr:sp>
    <xdr:clientData/>
  </xdr:twoCellAnchor>
  <xdr:twoCellAnchor>
    <xdr:from>
      <xdr:col>16</xdr:col>
      <xdr:colOff>171450</xdr:colOff>
      <xdr:row>14</xdr:row>
      <xdr:rowOff>28574</xdr:rowOff>
    </xdr:from>
    <xdr:to>
      <xdr:col>18</xdr:col>
      <xdr:colOff>19050</xdr:colOff>
      <xdr:row>22</xdr:row>
      <xdr:rowOff>28575</xdr:rowOff>
    </xdr:to>
    <xdr:sp macro="" textlink="">
      <xdr:nvSpPr>
        <xdr:cNvPr id="11" name="Rounded Rectangle 10"/>
        <xdr:cNvSpPr/>
      </xdr:nvSpPr>
      <xdr:spPr>
        <a:xfrm>
          <a:off x="11223783750" y="2686049"/>
          <a:ext cx="1219200" cy="1524001"/>
        </a:xfrm>
        <a:prstGeom prst="roundRect">
          <a:avLst/>
        </a:prstGeom>
        <a:solidFill>
          <a:schemeClr val="bg1"/>
        </a:solidFill>
        <a:ln w="12700" cap="flat" cmpd="sng" algn="ctr">
          <a:noFill/>
          <a:prstDash val="solid"/>
          <a:miter lim="800000"/>
        </a:ln>
        <a:effectLst>
          <a:glow rad="101600">
            <a:schemeClr val="accent5">
              <a:satMod val="175000"/>
              <a:alpha val="40000"/>
            </a:schemeClr>
          </a:glow>
          <a:softEdge rad="317500"/>
        </a:effectLst>
        <a:scene3d>
          <a:camera prst="orthographicFront">
            <a:rot lat="0" lon="0" rev="0"/>
          </a:camera>
          <a:lightRig rig="contrasting" dir="t">
            <a:rot lat="0" lon="0" rev="7800000"/>
          </a:lightRig>
        </a:scene3d>
        <a:sp3d>
          <a:bevelT w="139700" h="139700"/>
        </a:sp3d>
      </xdr:spPr>
      <xdr:txBody>
        <a:bodyPr vertOverflow="clip" horzOverflow="clip" rtlCol="1" anchor="t"/>
        <a:lstStyle/>
        <a:p>
          <a:pPr marL="0" marR="0" lvl="0" indent="0" algn="ct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ar-EG" sz="1400" b="0" i="0" u="none" strike="noStrike" kern="0" cap="none" spc="0" normalizeH="0" baseline="0" noProof="0" smtClean="0">
              <a:ln w="0"/>
              <a:solidFill>
                <a:srgbClr val="FF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uLnTx/>
              <a:uFillTx/>
              <a:latin typeface="+mn-lt"/>
              <a:cs typeface="+mn-cs"/>
            </a:rPr>
            <a:t> ادخل الكميات داخل </a:t>
          </a:r>
          <a:r>
            <a:rPr kumimoji="0" lang="en-US" sz="1400" b="0" i="0" u="none" strike="noStrike" kern="0" cap="none" spc="0" normalizeH="0" baseline="0" noProof="0" smtClean="0">
              <a:ln w="0"/>
              <a:solidFill>
                <a:srgbClr val="FF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uLnTx/>
              <a:uFillTx/>
              <a:latin typeface="+mn-lt"/>
              <a:cs typeface="+mn-cs"/>
            </a:rPr>
            <a:t> </a:t>
          </a:r>
          <a:r>
            <a:rPr kumimoji="0" lang="ar-EG" sz="1400" b="0" i="0" u="none" strike="noStrike" kern="0" cap="none" spc="0" normalizeH="0" baseline="0" noProof="0" smtClean="0">
              <a:ln w="0"/>
              <a:solidFill>
                <a:srgbClr val="FF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uLnTx/>
              <a:uFillTx/>
              <a:latin typeface="+mn-lt"/>
              <a:cs typeface="+mn-cs"/>
            </a:rPr>
            <a:t>المربعات باللون الابيض فقط </a:t>
          </a:r>
        </a:p>
        <a:p>
          <a:pPr marL="0" marR="0" lvl="0" indent="0" algn="ct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ar-EG" sz="1400" b="0" i="0" u="none" strike="noStrike" kern="0" cap="none" spc="0" normalizeH="0" baseline="0">
              <a:ln w="0"/>
              <a:solidFill>
                <a:srgbClr val="FF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uLnTx/>
              <a:uFillTx/>
              <a:latin typeface="+mn-lt"/>
              <a:ea typeface="+mn-ea"/>
              <a:cs typeface="+mn-cs"/>
            </a:rPr>
            <a:t>محتوي الاسمنت بالخلطة</a:t>
          </a:r>
        </a:p>
        <a:p>
          <a:pPr marL="0" marR="0" lvl="0" indent="0" algn="ct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ar-EG" sz="1400" b="0" i="0" u="none" strike="noStrike" kern="0" cap="none" spc="0" normalizeH="0" baseline="0" noProof="0" smtClean="0">
            <a:ln w="0"/>
            <a:solidFill>
              <a:srgbClr val="FF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uLnTx/>
            <a:uFillTx/>
            <a:latin typeface="+mn-lt"/>
            <a:cs typeface="+mn-cs"/>
          </a:endParaRPr>
        </a:p>
      </xdr:txBody>
    </xdr:sp>
    <xdr:clientData/>
  </xdr:twoCellAnchor>
  <xdr:twoCellAnchor editAs="oneCell">
    <xdr:from>
      <xdr:col>16</xdr:col>
      <xdr:colOff>257175</xdr:colOff>
      <xdr:row>6</xdr:row>
      <xdr:rowOff>142875</xdr:rowOff>
    </xdr:from>
    <xdr:to>
      <xdr:col>17</xdr:col>
      <xdr:colOff>533400</xdr:colOff>
      <xdr:row>12</xdr:row>
      <xdr:rowOff>133350</xdr:rowOff>
    </xdr:to>
    <xdr:pic>
      <xdr:nvPicPr>
        <xdr:cNvPr id="12" name="Picture 1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23955200" y="1276350"/>
          <a:ext cx="962025" cy="1076325"/>
        </a:xfrm>
        <a:prstGeom prst="roundRect">
          <a:avLst>
            <a:gd name="adj" fmla="val 16667"/>
          </a:avLst>
        </a:prstGeom>
        <a:ln>
          <a:noFill/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</xdr:spPr>
    </xdr:pic>
    <xdr:clientData/>
  </xdr:twoCellAnchor>
  <xdr:twoCellAnchor>
    <xdr:from>
      <xdr:col>0</xdr:col>
      <xdr:colOff>142875</xdr:colOff>
      <xdr:row>0</xdr:row>
      <xdr:rowOff>57150</xdr:rowOff>
    </xdr:from>
    <xdr:to>
      <xdr:col>1</xdr:col>
      <xdr:colOff>523875</xdr:colOff>
      <xdr:row>3</xdr:row>
      <xdr:rowOff>114300</xdr:rowOff>
    </xdr:to>
    <xdr:sp macro="[1]!DownRibbon19_Click" textlink="">
      <xdr:nvSpPr>
        <xdr:cNvPr id="13" name="Notched Right Arrow 12">
          <a:hlinkClick xmlns:r="http://schemas.openxmlformats.org/officeDocument/2006/relationships" r:id="rId2"/>
        </xdr:cNvPr>
        <xdr:cNvSpPr/>
      </xdr:nvSpPr>
      <xdr:spPr>
        <a:xfrm>
          <a:off x="11234937525" y="57150"/>
          <a:ext cx="1066800" cy="619125"/>
        </a:xfrm>
        <a:prstGeom prst="notchedRightArrow">
          <a:avLst/>
        </a:prstGeom>
        <a:ln/>
        <a:scene3d>
          <a:camera prst="orthographicFront"/>
          <a:lightRig rig="threePt" dir="t"/>
        </a:scene3d>
        <a:sp3d>
          <a:bevelT w="139700" prst="cross"/>
        </a:sp3d>
      </xdr:spPr>
      <xdr:style>
        <a:lnRef idx="1">
          <a:schemeClr val="accent6"/>
        </a:lnRef>
        <a:fillRef idx="3">
          <a:schemeClr val="accent6"/>
        </a:fillRef>
        <a:effectRef idx="2">
          <a:schemeClr val="accent6"/>
        </a:effectRef>
        <a:fontRef idx="minor">
          <a:schemeClr val="lt1"/>
        </a:fontRef>
      </xdr:style>
      <xdr:txBody>
        <a:bodyPr vertOverflow="clip" horzOverflow="clip" rtlCol="1" anchor="ctr"/>
        <a:lstStyle/>
        <a:p>
          <a:pPr marL="0" marR="0" lvl="0" indent="0" algn="ct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ar-SA" sz="1600" b="0" i="1" u="none" strike="noStrike" kern="0" cap="none" spc="0" normalizeH="0" baseline="0">
              <a:ln>
                <a:noFill/>
              </a:ln>
              <a:solidFill>
                <a:srgbClr val="FFC000"/>
              </a:solidFill>
              <a:effectLst/>
              <a:uLnTx/>
              <a:uFillTx/>
              <a:latin typeface="Andalus" panose="02020603050405020304" pitchFamily="18" charset="-78"/>
              <a:ea typeface="+mn-ea"/>
              <a:cs typeface="Andalus" panose="02020603050405020304" pitchFamily="18" charset="-78"/>
            </a:rPr>
            <a:t>عودة</a:t>
          </a:r>
          <a:r>
            <a:rPr kumimoji="0" lang="ar-SA" sz="1600" b="0" i="1" u="none" strike="noStrike" kern="0" cap="none" spc="0" normalizeH="0" baseline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Andalus" panose="02020603050405020304" pitchFamily="18" charset="-78"/>
              <a:ea typeface="+mn-ea"/>
              <a:cs typeface="Andalus" panose="02020603050405020304" pitchFamily="18" charset="-78"/>
            </a:rPr>
            <a:t> </a:t>
          </a:r>
          <a:endParaRPr kumimoji="0" lang="ar-EG" sz="1600" b="0" i="1" u="none" strike="noStrike" kern="0" cap="none" spc="0" normalizeH="0" baseline="0">
            <a:ln>
              <a:noFill/>
            </a:ln>
            <a:solidFill>
              <a:schemeClr val="bg1"/>
            </a:solidFill>
            <a:effectLst/>
            <a:uLnTx/>
            <a:uFillTx/>
            <a:latin typeface="Andalus" panose="02020603050405020304" pitchFamily="18" charset="-78"/>
            <a:ea typeface="+mn-ea"/>
            <a:cs typeface="Andalus" panose="02020603050405020304" pitchFamily="18" charset="-78"/>
          </a:endParaRPr>
        </a:p>
      </xdr:txBody>
    </xdr:sp>
    <xdr:clientData/>
  </xdr:twoCellAnchor>
  <xdr:twoCellAnchor>
    <xdr:from>
      <xdr:col>9</xdr:col>
      <xdr:colOff>0</xdr:colOff>
      <xdr:row>5</xdr:row>
      <xdr:rowOff>0</xdr:rowOff>
    </xdr:from>
    <xdr:to>
      <xdr:col>10</xdr:col>
      <xdr:colOff>676275</xdr:colOff>
      <xdr:row>7</xdr:row>
      <xdr:rowOff>19050</xdr:rowOff>
    </xdr:to>
    <xdr:sp macro="" textlink="">
      <xdr:nvSpPr>
        <xdr:cNvPr id="15" name="Rounded Rectangle 14">
          <a:hlinkClick xmlns:r="http://schemas.openxmlformats.org/officeDocument/2006/relationships" r:id="rId3"/>
        </xdr:cNvPr>
        <xdr:cNvSpPr/>
      </xdr:nvSpPr>
      <xdr:spPr>
        <a:xfrm>
          <a:off x="11228612925" y="942975"/>
          <a:ext cx="1362075" cy="400050"/>
        </a:xfrm>
        <a:prstGeom prst="roundRect">
          <a:avLst/>
        </a:prstGeom>
        <a:ln>
          <a:solidFill>
            <a:srgbClr val="00B050"/>
          </a:solidFill>
        </a:ln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1" anchor="t"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r" rtl="1"/>
          <a:r>
            <a:rPr lang="ar-EG" sz="1800" b="1" i="0" u="none" strike="noStrike" cap="none" spc="0">
              <a:ln/>
              <a:solidFill>
                <a:schemeClr val="bg1"/>
              </a:solidFill>
              <a:effectLst/>
              <a:latin typeface="Arabic Typesetting" panose="03020402040406030203" pitchFamily="66" charset="-78"/>
              <a:ea typeface="+mn-ea"/>
              <a:cs typeface="Arabic Typesetting" panose="03020402040406030203" pitchFamily="66" charset="-78"/>
            </a:rPr>
            <a:t>اضغط</a:t>
          </a:r>
          <a:r>
            <a:rPr lang="ar-EG" sz="1800" b="1" i="0" u="none" strike="noStrike" cap="none" spc="0" baseline="0">
              <a:ln/>
              <a:solidFill>
                <a:schemeClr val="bg1"/>
              </a:solidFill>
              <a:effectLst/>
              <a:latin typeface="Arabic Typesetting" panose="03020402040406030203" pitchFamily="66" charset="-78"/>
              <a:ea typeface="+mn-ea"/>
              <a:cs typeface="Arabic Typesetting" panose="03020402040406030203" pitchFamily="66" charset="-78"/>
            </a:rPr>
            <a:t> هنا لرؤية الصور</a:t>
          </a:r>
          <a:endParaRPr lang="ar-EG" sz="1800" b="1" u="none" cap="none" spc="0">
            <a:ln/>
            <a:solidFill>
              <a:schemeClr val="bg1"/>
            </a:solidFill>
            <a:effectLst/>
            <a:latin typeface="Arabic Typesetting" panose="03020402040406030203" pitchFamily="66" charset="-78"/>
            <a:cs typeface="Arabic Typesetting" panose="03020402040406030203" pitchFamily="66" charset="-78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1575;&#1604;&#1605;&#1603;&#1578;&#1576;&#1607;%20&#1575;&#1604;&#1607;&#1606;&#1583;&#1587;&#1610;&#1577;\dgd\Momen%20OF%20Resistenc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men OF Resistence"/>
      <sheetName val="الصفحة الرئسية "/>
    </sheetNames>
    <definedNames>
      <definedName name="DownRibbon19_Click"/>
    </definedNames>
    <sheetDataSet>
      <sheetData sheetId="0"/>
      <sheetData sheetId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8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S28"/>
  <sheetViews>
    <sheetView rightToLeft="1" tabSelected="1" workbookViewId="0">
      <selection activeCell="B24" sqref="B24"/>
    </sheetView>
  </sheetViews>
  <sheetFormatPr defaultRowHeight="14.25" x14ac:dyDescent="0.2"/>
  <sheetData>
    <row r="1" spans="1:19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</row>
    <row r="2" spans="1:19" x14ac:dyDescent="0.2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</row>
    <row r="3" spans="1:19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</row>
    <row r="4" spans="1:19" x14ac:dyDescent="0.2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</row>
    <row r="5" spans="1:19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</row>
    <row r="6" spans="1:19" x14ac:dyDescent="0.2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</row>
    <row r="7" spans="1:19" x14ac:dyDescent="0.2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</row>
    <row r="8" spans="1:19" x14ac:dyDescent="0.2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</row>
    <row r="9" spans="1:19" x14ac:dyDescent="0.2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</row>
    <row r="10" spans="1:19" x14ac:dyDescent="0.2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</row>
    <row r="11" spans="1:19" x14ac:dyDescent="0.2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</row>
    <row r="12" spans="1:19" x14ac:dyDescent="0.2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</row>
    <row r="13" spans="1:19" x14ac:dyDescent="0.2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</row>
    <row r="14" spans="1:19" x14ac:dyDescent="0.2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</row>
    <row r="15" spans="1:19" x14ac:dyDescent="0.2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</row>
    <row r="16" spans="1:19" x14ac:dyDescent="0.2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</row>
    <row r="17" spans="1:19" x14ac:dyDescent="0.2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</row>
    <row r="18" spans="1:19" x14ac:dyDescent="0.2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</row>
    <row r="19" spans="1:19" x14ac:dyDescent="0.2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</row>
    <row r="20" spans="1:19" x14ac:dyDescent="0.2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</row>
    <row r="21" spans="1:19" x14ac:dyDescent="0.2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</row>
    <row r="22" spans="1:19" x14ac:dyDescent="0.2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</row>
    <row r="23" spans="1:19" x14ac:dyDescent="0.2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</row>
    <row r="24" spans="1:19" x14ac:dyDescent="0.2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</row>
    <row r="25" spans="1:19" x14ac:dyDescent="0.2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</row>
    <row r="26" spans="1:19" x14ac:dyDescent="0.2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</row>
    <row r="27" spans="1:19" x14ac:dyDescent="0.2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</row>
    <row r="28" spans="1:19" x14ac:dyDescent="0.2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</row>
  </sheetData>
  <sheetProtection algorithmName="SHA-512" hashValue="xU210H/kh3tOVUY2LNd77Ps3wn4D/WC0W+zmcNJk0jGNayCCNobyvgAA2gJOtpliLxmzRyURkjEkiOZ2J/vGMw==" saltValue="1bJJbe/Q+mf2IdM95ib5xg==" spinCount="100000" sheet="1" objects="1" scenarios="1"/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S26"/>
  <sheetViews>
    <sheetView rightToLeft="1" workbookViewId="0"/>
  </sheetViews>
  <sheetFormatPr defaultRowHeight="14.25" x14ac:dyDescent="0.2"/>
  <sheetData>
    <row r="1" spans="1:19" x14ac:dyDescent="0.2">
      <c r="A1" s="14"/>
      <c r="B1" s="15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  <c r="Q1" s="15"/>
      <c r="R1" s="15"/>
      <c r="S1" s="19"/>
    </row>
    <row r="2" spans="1:19" x14ac:dyDescent="0.2">
      <c r="A2" s="16"/>
      <c r="B2" s="12"/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8"/>
    </row>
    <row r="3" spans="1:19" x14ac:dyDescent="0.2">
      <c r="A3" s="16"/>
      <c r="B3" s="12"/>
      <c r="C3" s="12"/>
      <c r="D3" s="12"/>
      <c r="E3" s="12"/>
      <c r="F3" s="12"/>
      <c r="G3" s="12"/>
      <c r="H3" s="12"/>
      <c r="I3" s="12"/>
      <c r="J3" s="12"/>
      <c r="K3" s="17"/>
      <c r="L3" s="17"/>
      <c r="M3" s="12"/>
      <c r="N3" s="12"/>
      <c r="O3" s="12"/>
      <c r="P3" s="12"/>
      <c r="Q3" s="12"/>
      <c r="R3" s="12"/>
      <c r="S3" s="18"/>
    </row>
    <row r="4" spans="1:19" x14ac:dyDescent="0.2">
      <c r="A4" s="16"/>
      <c r="B4" s="12"/>
      <c r="C4" s="12"/>
      <c r="D4" s="12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2"/>
      <c r="R4" s="12"/>
      <c r="S4" s="18"/>
    </row>
    <row r="5" spans="1:19" x14ac:dyDescent="0.2">
      <c r="A5" s="16"/>
      <c r="B5" s="12"/>
      <c r="C5" s="12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Q5" s="12"/>
      <c r="R5" s="12"/>
      <c r="S5" s="18"/>
    </row>
    <row r="6" spans="1:19" ht="15" thickBot="1" x14ac:dyDescent="0.25">
      <c r="A6" s="16"/>
      <c r="B6" s="12"/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12"/>
      <c r="O6" s="12"/>
      <c r="P6" s="12"/>
      <c r="Q6" s="12"/>
      <c r="R6" s="12"/>
      <c r="S6" s="18"/>
    </row>
    <row r="7" spans="1:19" ht="15" thickBot="1" x14ac:dyDescent="0.25">
      <c r="A7" s="16"/>
      <c r="B7" s="12"/>
      <c r="C7" s="12"/>
      <c r="D7" s="12"/>
      <c r="E7" s="12"/>
      <c r="F7" s="265" t="s">
        <v>49</v>
      </c>
      <c r="G7" s="266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8"/>
    </row>
    <row r="8" spans="1:19" ht="15" thickBot="1" x14ac:dyDescent="0.25">
      <c r="A8" s="16"/>
      <c r="B8" s="12"/>
      <c r="C8" s="12"/>
      <c r="D8" s="12"/>
      <c r="E8" s="12"/>
      <c r="F8" s="191">
        <f>F12/2</f>
        <v>10.5</v>
      </c>
      <c r="G8" s="192"/>
      <c r="H8" s="12"/>
      <c r="I8" s="12"/>
      <c r="J8" s="12"/>
      <c r="K8" s="12"/>
      <c r="L8" s="12"/>
      <c r="M8" s="12"/>
      <c r="N8" s="12"/>
      <c r="O8" s="12"/>
      <c r="P8" s="12"/>
      <c r="Q8" s="12"/>
      <c r="R8" s="12"/>
      <c r="S8" s="18"/>
    </row>
    <row r="9" spans="1:19" ht="15" thickBot="1" x14ac:dyDescent="0.25">
      <c r="A9" s="16"/>
      <c r="B9" s="12"/>
      <c r="C9" s="12"/>
      <c r="D9" s="12"/>
      <c r="E9" s="259" t="s">
        <v>16</v>
      </c>
      <c r="F9" s="261"/>
      <c r="G9" s="267" t="s">
        <v>13</v>
      </c>
      <c r="H9" s="268"/>
      <c r="I9" s="12"/>
      <c r="J9" s="12"/>
      <c r="K9" s="12"/>
      <c r="L9" s="259" t="s">
        <v>25</v>
      </c>
      <c r="M9" s="260"/>
      <c r="N9" s="12"/>
      <c r="O9" s="12"/>
      <c r="P9" s="12"/>
      <c r="Q9" s="12"/>
      <c r="R9" s="12"/>
      <c r="S9" s="18"/>
    </row>
    <row r="10" spans="1:19" ht="15" thickBot="1" x14ac:dyDescent="0.25">
      <c r="A10" s="12"/>
      <c r="B10" s="12"/>
      <c r="C10" s="12"/>
      <c r="D10" s="12"/>
      <c r="E10" s="179">
        <f>D12*0.4</f>
        <v>24</v>
      </c>
      <c r="F10" s="180"/>
      <c r="G10" s="177">
        <f>(D12*100)/1000</f>
        <v>6</v>
      </c>
      <c r="H10" s="178"/>
      <c r="I10" s="12"/>
      <c r="J10" s="12"/>
      <c r="K10" s="12"/>
      <c r="L10" s="57" t="s">
        <v>26</v>
      </c>
      <c r="M10" s="5">
        <v>350</v>
      </c>
      <c r="N10" s="12"/>
      <c r="O10" s="12"/>
      <c r="P10" s="12"/>
      <c r="Q10" s="12"/>
      <c r="R10" s="12"/>
      <c r="S10" s="18"/>
    </row>
    <row r="11" spans="1:19" ht="15" thickBot="1" x14ac:dyDescent="0.25">
      <c r="A11" s="12"/>
      <c r="B11" s="12"/>
      <c r="C11" s="12"/>
      <c r="D11" s="262" t="s">
        <v>106</v>
      </c>
      <c r="E11" s="263"/>
      <c r="F11" s="259" t="s">
        <v>14</v>
      </c>
      <c r="G11" s="261"/>
      <c r="H11" s="262" t="s">
        <v>15</v>
      </c>
      <c r="I11" s="264"/>
      <c r="J11" s="12"/>
      <c r="K11" s="12"/>
      <c r="L11" s="12"/>
      <c r="M11" s="12"/>
      <c r="N11" s="12"/>
      <c r="O11" s="12"/>
      <c r="P11" s="12"/>
      <c r="Q11" s="12"/>
      <c r="R11" s="12"/>
      <c r="S11" s="18"/>
    </row>
    <row r="12" spans="1:19" ht="15" thickBot="1" x14ac:dyDescent="0.25">
      <c r="A12" s="12"/>
      <c r="B12" s="12"/>
      <c r="C12" s="12"/>
      <c r="D12" s="179">
        <f>(C18*E18*G18)-(I18)</f>
        <v>60</v>
      </c>
      <c r="E12" s="180"/>
      <c r="F12" s="179">
        <f>(CEILING((D12*$M$10/1000),1))</f>
        <v>21</v>
      </c>
      <c r="G12" s="180"/>
      <c r="H12" s="179">
        <f>D12*0.8</f>
        <v>48</v>
      </c>
      <c r="I12" s="180"/>
      <c r="J12" s="12"/>
      <c r="K12" s="12"/>
      <c r="L12" s="12"/>
      <c r="M12" s="12"/>
      <c r="N12" s="12"/>
      <c r="O12" s="12"/>
      <c r="P12" s="12"/>
      <c r="Q12" s="12"/>
      <c r="R12" s="12"/>
      <c r="S12" s="18"/>
    </row>
    <row r="13" spans="1:19" ht="15" thickBot="1" x14ac:dyDescent="0.25">
      <c r="A13" s="12"/>
      <c r="B13" s="12"/>
      <c r="C13" s="12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8"/>
    </row>
    <row r="14" spans="1:19" ht="15" thickBot="1" x14ac:dyDescent="0.25">
      <c r="A14" s="12"/>
      <c r="B14" s="12"/>
      <c r="C14" s="12"/>
      <c r="D14" s="12"/>
      <c r="E14" s="12"/>
      <c r="F14" s="12"/>
      <c r="G14" s="12"/>
      <c r="H14" s="12"/>
      <c r="I14" s="12"/>
      <c r="J14" s="12"/>
      <c r="K14" s="12"/>
      <c r="L14" s="12"/>
      <c r="M14" s="12"/>
      <c r="N14" s="5">
        <v>7000</v>
      </c>
      <c r="O14" s="12"/>
      <c r="P14" s="122">
        <f>(G10*N14)</f>
        <v>42000</v>
      </c>
      <c r="Q14" s="12"/>
      <c r="R14" s="12"/>
      <c r="S14" s="18"/>
    </row>
    <row r="15" spans="1:19" ht="15" thickBot="1" x14ac:dyDescent="0.25">
      <c r="A15" s="12"/>
      <c r="B15" s="12"/>
      <c r="C15" s="279" t="s">
        <v>44</v>
      </c>
      <c r="D15" s="280"/>
      <c r="E15" s="273" t="s">
        <v>45</v>
      </c>
      <c r="F15" s="273"/>
      <c r="G15" s="273" t="s">
        <v>48</v>
      </c>
      <c r="H15" s="274"/>
      <c r="I15" s="269" t="s">
        <v>46</v>
      </c>
      <c r="J15" s="270"/>
      <c r="K15" s="12"/>
      <c r="L15" s="12"/>
      <c r="M15" s="12"/>
      <c r="N15" s="12"/>
      <c r="O15" s="12"/>
      <c r="P15" s="12"/>
      <c r="Q15" s="12"/>
      <c r="R15" s="12"/>
      <c r="S15" s="18"/>
    </row>
    <row r="16" spans="1:19" ht="15" thickBot="1" x14ac:dyDescent="0.25">
      <c r="A16" s="12"/>
      <c r="B16" s="12"/>
      <c r="C16" s="281"/>
      <c r="D16" s="282"/>
      <c r="E16" s="275"/>
      <c r="F16" s="275"/>
      <c r="G16" s="275"/>
      <c r="H16" s="276"/>
      <c r="I16" s="271"/>
      <c r="J16" s="272"/>
      <c r="K16" s="12"/>
      <c r="L16" s="12"/>
      <c r="M16" s="12"/>
      <c r="N16" s="5">
        <v>6000</v>
      </c>
      <c r="O16" s="12"/>
      <c r="P16" s="123">
        <f>(F12*N16)</f>
        <v>126000</v>
      </c>
      <c r="Q16" s="12"/>
      <c r="R16" s="12"/>
      <c r="S16" s="18"/>
    </row>
    <row r="17" spans="1:19" ht="15" thickBot="1" x14ac:dyDescent="0.25">
      <c r="A17" s="12"/>
      <c r="B17" s="12"/>
      <c r="C17" s="283"/>
      <c r="D17" s="284"/>
      <c r="E17" s="277"/>
      <c r="F17" s="277"/>
      <c r="G17" s="277"/>
      <c r="H17" s="278"/>
      <c r="I17" s="291" t="s">
        <v>47</v>
      </c>
      <c r="J17" s="292"/>
      <c r="K17" s="12"/>
      <c r="L17" s="12"/>
      <c r="M17" s="12"/>
      <c r="N17" s="12"/>
      <c r="O17" s="12"/>
      <c r="P17" s="12"/>
      <c r="Q17" s="12"/>
      <c r="R17" s="12"/>
      <c r="S17" s="18"/>
    </row>
    <row r="18" spans="1:19" ht="15" thickBot="1" x14ac:dyDescent="0.25">
      <c r="A18" s="12"/>
      <c r="B18" s="12"/>
      <c r="C18" s="285">
        <v>3</v>
      </c>
      <c r="D18" s="286"/>
      <c r="E18" s="286">
        <v>200</v>
      </c>
      <c r="F18" s="286"/>
      <c r="G18" s="286">
        <v>0.12</v>
      </c>
      <c r="H18" s="286"/>
      <c r="I18" s="286">
        <v>12</v>
      </c>
      <c r="J18" s="289"/>
      <c r="K18" s="12"/>
      <c r="L18" s="12"/>
      <c r="M18" s="12"/>
      <c r="N18" s="5">
        <v>4000</v>
      </c>
      <c r="O18" s="12"/>
      <c r="P18" s="123">
        <f>(H12*N18)</f>
        <v>192000</v>
      </c>
      <c r="Q18" s="12"/>
      <c r="R18" s="12"/>
      <c r="S18" s="18"/>
    </row>
    <row r="19" spans="1:19" ht="15" thickBot="1" x14ac:dyDescent="0.25">
      <c r="A19" s="12"/>
      <c r="B19" s="12"/>
      <c r="C19" s="287"/>
      <c r="D19" s="288"/>
      <c r="E19" s="288"/>
      <c r="F19" s="288"/>
      <c r="G19" s="288"/>
      <c r="H19" s="288"/>
      <c r="I19" s="288"/>
      <c r="J19" s="290"/>
      <c r="K19" s="12"/>
      <c r="L19" s="12"/>
      <c r="M19" s="12"/>
      <c r="N19" s="12"/>
      <c r="O19" s="12"/>
      <c r="P19" s="12"/>
      <c r="Q19" s="12"/>
      <c r="R19" s="12"/>
      <c r="S19" s="18"/>
    </row>
    <row r="20" spans="1:19" ht="15" thickBot="1" x14ac:dyDescent="0.25">
      <c r="A20" s="12"/>
      <c r="B20" s="12"/>
      <c r="C20" s="12"/>
      <c r="D20" s="12"/>
      <c r="E20" s="12"/>
      <c r="F20" s="12"/>
      <c r="G20" s="12"/>
      <c r="H20" s="12"/>
      <c r="I20" s="12"/>
      <c r="J20" s="12"/>
      <c r="K20" s="12"/>
      <c r="L20" s="12"/>
      <c r="M20" s="12"/>
      <c r="N20" s="5">
        <v>5000</v>
      </c>
      <c r="O20" s="12"/>
      <c r="P20" s="123">
        <f>(E10*N20)</f>
        <v>120000</v>
      </c>
      <c r="Q20" s="12"/>
      <c r="R20" s="12"/>
      <c r="S20" s="18"/>
    </row>
    <row r="21" spans="1:19" x14ac:dyDescent="0.2">
      <c r="A21" s="12"/>
      <c r="B21" s="12"/>
      <c r="C21" s="12"/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8"/>
    </row>
    <row r="22" spans="1:19" x14ac:dyDescent="0.2">
      <c r="A22" s="253"/>
      <c r="B22" s="253"/>
      <c r="C22" s="253"/>
      <c r="D22" s="253"/>
      <c r="E22" s="253"/>
      <c r="F22" s="253"/>
      <c r="G22" s="253"/>
      <c r="H22" s="253"/>
      <c r="I22" s="253"/>
      <c r="J22" s="253"/>
      <c r="K22" s="253"/>
      <c r="L22" s="253"/>
      <c r="M22" s="253"/>
      <c r="N22" s="253"/>
      <c r="O22" s="253"/>
      <c r="P22" s="253"/>
      <c r="Q22" s="253"/>
      <c r="R22" s="253"/>
      <c r="S22" s="253"/>
    </row>
    <row r="23" spans="1:19" x14ac:dyDescent="0.2">
      <c r="A23" s="253"/>
      <c r="B23" s="253"/>
      <c r="C23" s="253"/>
      <c r="D23" s="253"/>
      <c r="E23" s="253"/>
      <c r="F23" s="253"/>
      <c r="G23" s="253"/>
      <c r="H23" s="253"/>
      <c r="I23" s="253"/>
      <c r="J23" s="253"/>
      <c r="K23" s="253"/>
      <c r="L23" s="253"/>
      <c r="M23" s="253"/>
      <c r="N23" s="253"/>
      <c r="O23" s="253"/>
      <c r="P23" s="253"/>
      <c r="Q23" s="253"/>
      <c r="R23" s="253"/>
      <c r="S23" s="253"/>
    </row>
    <row r="24" spans="1:19" x14ac:dyDescent="0.2">
      <c r="A24" s="253"/>
      <c r="B24" s="253"/>
      <c r="C24" s="253"/>
      <c r="D24" s="253"/>
      <c r="E24" s="253"/>
      <c r="F24" s="253"/>
      <c r="G24" s="253"/>
      <c r="H24" s="253"/>
      <c r="I24" s="253"/>
      <c r="J24" s="253"/>
      <c r="K24" s="253"/>
      <c r="L24" s="253"/>
      <c r="M24" s="253"/>
      <c r="N24" s="253"/>
      <c r="O24" s="253"/>
      <c r="P24" s="253"/>
      <c r="Q24" s="253"/>
      <c r="R24" s="253"/>
      <c r="S24" s="253"/>
    </row>
    <row r="25" spans="1:19" x14ac:dyDescent="0.2">
      <c r="A25" s="253"/>
      <c r="B25" s="253"/>
      <c r="C25" s="253"/>
      <c r="D25" s="253"/>
      <c r="E25" s="253"/>
      <c r="F25" s="253"/>
      <c r="G25" s="253"/>
      <c r="H25" s="253"/>
      <c r="I25" s="253"/>
      <c r="J25" s="253"/>
      <c r="K25" s="253"/>
      <c r="L25" s="253"/>
      <c r="M25" s="253"/>
      <c r="N25" s="253"/>
      <c r="O25" s="253"/>
      <c r="P25" s="253"/>
      <c r="Q25" s="253"/>
      <c r="R25" s="253"/>
      <c r="S25" s="253"/>
    </row>
    <row r="26" spans="1:19" x14ac:dyDescent="0.2">
      <c r="A26" s="253"/>
      <c r="B26" s="253"/>
      <c r="C26" s="253"/>
      <c r="D26" s="253"/>
      <c r="E26" s="253"/>
      <c r="F26" s="253"/>
      <c r="G26" s="253"/>
      <c r="H26" s="253"/>
      <c r="I26" s="253"/>
      <c r="J26" s="253"/>
      <c r="K26" s="253"/>
      <c r="L26" s="253"/>
      <c r="M26" s="253"/>
      <c r="N26" s="253"/>
      <c r="O26" s="253"/>
      <c r="P26" s="253"/>
      <c r="Q26" s="253"/>
      <c r="R26" s="253"/>
      <c r="S26" s="253"/>
    </row>
  </sheetData>
  <sheetProtection algorithmName="SHA-512" hashValue="s5DMN5c9xKutkJwITT3NFZZgkOiqhtwn8m2ZPn3Idh/FHScaTo1Z/HiEo7ChMnCc0l8nPbUjOvYjKcV6k7wiIA==" saltValue="NA1ntHgCzd/XsMAd3byxLw==" spinCount="100000" sheet="1" objects="1" scenarios="1"/>
  <mergeCells count="23">
    <mergeCell ref="A22:S26"/>
    <mergeCell ref="I15:J16"/>
    <mergeCell ref="G15:H17"/>
    <mergeCell ref="E15:F17"/>
    <mergeCell ref="C15:D17"/>
    <mergeCell ref="C18:D19"/>
    <mergeCell ref="E18:F19"/>
    <mergeCell ref="G18:H19"/>
    <mergeCell ref="I18:J19"/>
    <mergeCell ref="I17:J17"/>
    <mergeCell ref="F7:G7"/>
    <mergeCell ref="G9:H9"/>
    <mergeCell ref="E10:F10"/>
    <mergeCell ref="F8:G8"/>
    <mergeCell ref="G10:H10"/>
    <mergeCell ref="L9:M9"/>
    <mergeCell ref="D12:E12"/>
    <mergeCell ref="F12:G12"/>
    <mergeCell ref="H12:I12"/>
    <mergeCell ref="E9:F9"/>
    <mergeCell ref="D11:E11"/>
    <mergeCell ref="F11:G11"/>
    <mergeCell ref="H11:I11"/>
  </mergeCells>
  <pageMargins left="0.7" right="0.7" top="0.75" bottom="0.75" header="0.3" footer="0.3"/>
  <pageSetup paperSize="9" orientation="portrait" horizontalDpi="1200" verticalDpi="120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S29"/>
  <sheetViews>
    <sheetView rightToLeft="1" workbookViewId="0">
      <selection activeCell="P15" sqref="P15"/>
    </sheetView>
  </sheetViews>
  <sheetFormatPr defaultRowHeight="14.25" x14ac:dyDescent="0.2"/>
  <sheetData>
    <row r="1" spans="1:19" x14ac:dyDescent="0.2">
      <c r="A1" s="14"/>
      <c r="B1" s="15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  <c r="Q1" s="15"/>
      <c r="R1" s="15"/>
      <c r="S1" s="19"/>
    </row>
    <row r="2" spans="1:19" x14ac:dyDescent="0.2">
      <c r="A2" s="16"/>
      <c r="B2" s="12"/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8"/>
    </row>
    <row r="3" spans="1:19" x14ac:dyDescent="0.2">
      <c r="A3" s="16"/>
      <c r="B3" s="12"/>
      <c r="C3" s="12"/>
      <c r="D3" s="12"/>
      <c r="E3" s="12"/>
      <c r="F3" s="12"/>
      <c r="G3" s="12"/>
      <c r="H3" s="12"/>
      <c r="I3" s="12"/>
      <c r="J3" s="12"/>
      <c r="K3" s="17"/>
      <c r="L3" s="17"/>
      <c r="M3" s="12"/>
      <c r="N3" s="12"/>
      <c r="O3" s="12"/>
      <c r="P3" s="12"/>
      <c r="Q3" s="12"/>
      <c r="R3" s="12"/>
      <c r="S3" s="18"/>
    </row>
    <row r="4" spans="1:19" x14ac:dyDescent="0.2">
      <c r="A4" s="16"/>
      <c r="B4" s="12"/>
      <c r="C4" s="12"/>
      <c r="D4" s="12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2"/>
      <c r="R4" s="12"/>
      <c r="S4" s="18"/>
    </row>
    <row r="5" spans="1:19" x14ac:dyDescent="0.2">
      <c r="A5" s="16"/>
      <c r="B5" s="12"/>
      <c r="C5" s="12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Q5" s="12"/>
      <c r="R5" s="12"/>
      <c r="S5" s="18"/>
    </row>
    <row r="6" spans="1:19" ht="15" thickBot="1" x14ac:dyDescent="0.25">
      <c r="A6" s="12"/>
      <c r="B6" s="12"/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12"/>
      <c r="O6" s="12"/>
      <c r="P6" s="12"/>
      <c r="Q6" s="12"/>
      <c r="R6" s="12"/>
      <c r="S6" s="18"/>
    </row>
    <row r="7" spans="1:19" ht="15" thickBot="1" x14ac:dyDescent="0.25">
      <c r="A7" s="12"/>
      <c r="B7" s="12"/>
      <c r="C7" s="12"/>
      <c r="D7" s="12"/>
      <c r="E7" s="12"/>
      <c r="F7" s="265" t="s">
        <v>49</v>
      </c>
      <c r="G7" s="266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8"/>
    </row>
    <row r="8" spans="1:19" ht="15" thickBot="1" x14ac:dyDescent="0.25">
      <c r="A8" s="12"/>
      <c r="B8" s="12"/>
      <c r="C8" s="12"/>
      <c r="D8" s="12"/>
      <c r="E8" s="12"/>
      <c r="F8" s="191">
        <f>F12/2</f>
        <v>12</v>
      </c>
      <c r="G8" s="192"/>
      <c r="H8" s="12"/>
      <c r="I8" s="12"/>
      <c r="J8" s="12"/>
      <c r="K8" s="12"/>
      <c r="L8" s="12"/>
      <c r="M8" s="12"/>
      <c r="N8" s="12"/>
      <c r="O8" s="12"/>
      <c r="P8" s="12"/>
      <c r="Q8" s="12"/>
      <c r="R8" s="12"/>
      <c r="S8" s="18"/>
    </row>
    <row r="9" spans="1:19" ht="15" thickBot="1" x14ac:dyDescent="0.25">
      <c r="A9" s="12"/>
      <c r="B9" s="12"/>
      <c r="C9" s="12"/>
      <c r="D9" s="12"/>
      <c r="E9" s="259" t="s">
        <v>16</v>
      </c>
      <c r="F9" s="261"/>
      <c r="G9" s="267" t="s">
        <v>13</v>
      </c>
      <c r="H9" s="268"/>
      <c r="I9" s="12"/>
      <c r="J9" s="12"/>
      <c r="K9" s="12"/>
      <c r="L9" s="259" t="s">
        <v>25</v>
      </c>
      <c r="M9" s="260"/>
      <c r="N9" s="12"/>
      <c r="O9" s="12"/>
      <c r="P9" s="12"/>
      <c r="Q9" s="12"/>
      <c r="R9" s="12"/>
      <c r="S9" s="18"/>
    </row>
    <row r="10" spans="1:19" ht="15" thickBot="1" x14ac:dyDescent="0.25">
      <c r="A10" s="12"/>
      <c r="B10" s="12"/>
      <c r="C10" s="12"/>
      <c r="D10" s="12"/>
      <c r="E10" s="179">
        <f>D12*0.4</f>
        <v>27.200000000000003</v>
      </c>
      <c r="F10" s="180"/>
      <c r="G10" s="177">
        <f>(D12*120)/1000</f>
        <v>8.16</v>
      </c>
      <c r="H10" s="178"/>
      <c r="I10" s="12"/>
      <c r="J10" s="12"/>
      <c r="K10" s="12"/>
      <c r="L10" s="57" t="s">
        <v>26</v>
      </c>
      <c r="M10" s="5">
        <v>350</v>
      </c>
      <c r="N10" s="12"/>
      <c r="O10" s="12"/>
      <c r="P10" s="12"/>
      <c r="Q10" s="12"/>
      <c r="R10" s="12"/>
      <c r="S10" s="18"/>
    </row>
    <row r="11" spans="1:19" ht="15" thickBot="1" x14ac:dyDescent="0.25">
      <c r="A11" s="12"/>
      <c r="B11" s="12"/>
      <c r="C11" s="12"/>
      <c r="D11" s="262" t="s">
        <v>106</v>
      </c>
      <c r="E11" s="263"/>
      <c r="F11" s="259" t="s">
        <v>14</v>
      </c>
      <c r="G11" s="261"/>
      <c r="H11" s="262" t="s">
        <v>15</v>
      </c>
      <c r="I11" s="264"/>
      <c r="J11" s="12"/>
      <c r="K11" s="12"/>
      <c r="L11" s="12"/>
      <c r="M11" s="12"/>
      <c r="N11" s="12"/>
      <c r="O11" s="12"/>
      <c r="P11" s="12"/>
      <c r="Q11" s="12"/>
      <c r="R11" s="12"/>
      <c r="S11" s="18"/>
    </row>
    <row r="12" spans="1:19" ht="15" thickBot="1" x14ac:dyDescent="0.25">
      <c r="A12" s="12"/>
      <c r="B12" s="12"/>
      <c r="C12" s="12"/>
      <c r="D12" s="179">
        <f>(C18*E18*G18)-(I18)</f>
        <v>68</v>
      </c>
      <c r="E12" s="180"/>
      <c r="F12" s="179">
        <f>(CEILING((D12*$M$10/1000),1))</f>
        <v>24</v>
      </c>
      <c r="G12" s="180"/>
      <c r="H12" s="179">
        <f>D12*0.8</f>
        <v>54.400000000000006</v>
      </c>
      <c r="I12" s="180"/>
      <c r="J12" s="12"/>
      <c r="K12" s="12"/>
      <c r="L12" s="12"/>
      <c r="M12" s="12"/>
      <c r="N12" s="12"/>
      <c r="O12" s="12"/>
      <c r="P12" s="12"/>
      <c r="Q12" s="12"/>
      <c r="R12" s="12"/>
      <c r="S12" s="18"/>
    </row>
    <row r="13" spans="1:19" ht="15" thickBot="1" x14ac:dyDescent="0.25">
      <c r="A13" s="12"/>
      <c r="B13" s="12"/>
      <c r="C13" s="12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8"/>
    </row>
    <row r="14" spans="1:19" ht="15" thickBot="1" x14ac:dyDescent="0.25">
      <c r="A14" s="12"/>
      <c r="B14" s="12"/>
      <c r="C14" s="12"/>
      <c r="D14" s="12"/>
      <c r="E14" s="12"/>
      <c r="F14" s="12"/>
      <c r="G14" s="12"/>
      <c r="H14" s="12"/>
      <c r="I14" s="12"/>
      <c r="J14" s="12"/>
      <c r="K14" s="12"/>
      <c r="L14" s="12"/>
      <c r="M14" s="12"/>
      <c r="N14" s="5">
        <v>7000</v>
      </c>
      <c r="O14" s="12"/>
      <c r="P14" s="122">
        <f>N14*G10</f>
        <v>57120</v>
      </c>
      <c r="Q14" s="12"/>
      <c r="R14" s="12"/>
      <c r="S14" s="18"/>
    </row>
    <row r="15" spans="1:19" ht="15" thickBot="1" x14ac:dyDescent="0.25">
      <c r="A15" s="12"/>
      <c r="B15" s="12"/>
      <c r="C15" s="279" t="s">
        <v>44</v>
      </c>
      <c r="D15" s="280"/>
      <c r="E15" s="273" t="s">
        <v>45</v>
      </c>
      <c r="F15" s="273"/>
      <c r="G15" s="273" t="s">
        <v>48</v>
      </c>
      <c r="H15" s="274"/>
      <c r="I15" s="269" t="s">
        <v>46</v>
      </c>
      <c r="J15" s="270"/>
      <c r="K15" s="12"/>
      <c r="L15" s="12"/>
      <c r="M15" s="12"/>
      <c r="N15" s="12"/>
      <c r="O15" s="12"/>
      <c r="P15" s="12"/>
      <c r="Q15" s="12"/>
      <c r="R15" s="12"/>
      <c r="S15" s="18"/>
    </row>
    <row r="16" spans="1:19" ht="15" thickBot="1" x14ac:dyDescent="0.25">
      <c r="A16" s="12"/>
      <c r="B16" s="12"/>
      <c r="C16" s="281"/>
      <c r="D16" s="282"/>
      <c r="E16" s="275"/>
      <c r="F16" s="275"/>
      <c r="G16" s="275"/>
      <c r="H16" s="276"/>
      <c r="I16" s="271"/>
      <c r="J16" s="272"/>
      <c r="K16" s="12"/>
      <c r="L16" s="12"/>
      <c r="M16" s="12"/>
      <c r="N16" s="5">
        <v>6000</v>
      </c>
      <c r="O16" s="12"/>
      <c r="P16" s="123">
        <f>N16*F12</f>
        <v>144000</v>
      </c>
      <c r="Q16" s="12"/>
      <c r="R16" s="12"/>
      <c r="S16" s="18"/>
    </row>
    <row r="17" spans="1:19" ht="15" thickBot="1" x14ac:dyDescent="0.25">
      <c r="A17" s="12"/>
      <c r="B17" s="12"/>
      <c r="C17" s="283"/>
      <c r="D17" s="284"/>
      <c r="E17" s="277"/>
      <c r="F17" s="277"/>
      <c r="G17" s="277"/>
      <c r="H17" s="278"/>
      <c r="I17" s="291" t="s">
        <v>47</v>
      </c>
      <c r="J17" s="292"/>
      <c r="K17" s="12"/>
      <c r="L17" s="12"/>
      <c r="M17" s="12"/>
      <c r="N17" s="12"/>
      <c r="O17" s="12"/>
      <c r="P17" s="12"/>
      <c r="Q17" s="12"/>
      <c r="R17" s="12"/>
      <c r="S17" s="18"/>
    </row>
    <row r="18" spans="1:19" ht="15" thickBot="1" x14ac:dyDescent="0.25">
      <c r="A18" s="12"/>
      <c r="B18" s="12"/>
      <c r="C18" s="285">
        <v>2</v>
      </c>
      <c r="D18" s="286"/>
      <c r="E18" s="286">
        <v>200</v>
      </c>
      <c r="F18" s="286"/>
      <c r="G18" s="286">
        <v>0.2</v>
      </c>
      <c r="H18" s="286"/>
      <c r="I18" s="286">
        <v>12</v>
      </c>
      <c r="J18" s="289"/>
      <c r="K18" s="12"/>
      <c r="L18" s="12"/>
      <c r="M18" s="12"/>
      <c r="N18" s="5">
        <v>5000</v>
      </c>
      <c r="O18" s="12"/>
      <c r="P18" s="123">
        <f>N18*H12</f>
        <v>272000</v>
      </c>
      <c r="Q18" s="12"/>
      <c r="R18" s="12"/>
      <c r="S18" s="18"/>
    </row>
    <row r="19" spans="1:19" ht="15" thickBot="1" x14ac:dyDescent="0.25">
      <c r="A19" s="12"/>
      <c r="B19" s="12"/>
      <c r="C19" s="287"/>
      <c r="D19" s="288"/>
      <c r="E19" s="288"/>
      <c r="F19" s="288"/>
      <c r="G19" s="288"/>
      <c r="H19" s="288"/>
      <c r="I19" s="288"/>
      <c r="J19" s="290"/>
      <c r="K19" s="12"/>
      <c r="L19" s="12"/>
      <c r="M19" s="12"/>
      <c r="N19" s="12"/>
      <c r="O19" s="12"/>
      <c r="P19" s="12"/>
      <c r="Q19" s="12"/>
      <c r="R19" s="12"/>
      <c r="S19" s="18"/>
    </row>
    <row r="20" spans="1:19" ht="15" thickBot="1" x14ac:dyDescent="0.25">
      <c r="A20" s="12"/>
      <c r="B20" s="12"/>
      <c r="C20" s="12"/>
      <c r="D20" s="12"/>
      <c r="E20" s="12"/>
      <c r="F20" s="12"/>
      <c r="G20" s="12"/>
      <c r="H20" s="12"/>
      <c r="I20" s="12"/>
      <c r="J20" s="12"/>
      <c r="K20" s="12"/>
      <c r="L20" s="12"/>
      <c r="M20" s="12"/>
      <c r="N20" s="5">
        <v>4000</v>
      </c>
      <c r="O20" s="12"/>
      <c r="P20" s="123">
        <f>N20*E10</f>
        <v>108800.00000000001</v>
      </c>
      <c r="Q20" s="12"/>
      <c r="R20" s="12"/>
      <c r="S20" s="18"/>
    </row>
    <row r="21" spans="1:19" x14ac:dyDescent="0.2">
      <c r="A21" s="12"/>
      <c r="B21" s="12"/>
      <c r="C21" s="12"/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8"/>
    </row>
    <row r="22" spans="1:19" x14ac:dyDescent="0.2">
      <c r="A22" s="95"/>
      <c r="B22" s="95"/>
      <c r="C22" s="95"/>
      <c r="D22" s="95"/>
      <c r="E22" s="95"/>
      <c r="F22" s="95"/>
      <c r="G22" s="95"/>
      <c r="H22" s="95"/>
      <c r="I22" s="95"/>
      <c r="J22" s="95"/>
      <c r="K22" s="95"/>
      <c r="L22" s="95"/>
      <c r="M22" s="95"/>
      <c r="N22" s="95"/>
      <c r="O22" s="95"/>
      <c r="P22" s="95"/>
      <c r="Q22" s="95"/>
      <c r="R22" s="95"/>
      <c r="S22" s="95"/>
    </row>
    <row r="23" spans="1:19" x14ac:dyDescent="0.2">
      <c r="A23" s="95"/>
      <c r="B23" s="95"/>
      <c r="C23" s="95"/>
      <c r="D23" s="95"/>
      <c r="E23" s="95"/>
      <c r="F23" s="95"/>
      <c r="G23" s="95"/>
      <c r="H23" s="95"/>
      <c r="I23" s="95"/>
      <c r="J23" s="95"/>
      <c r="K23" s="95"/>
      <c r="L23" s="95"/>
      <c r="M23" s="95"/>
      <c r="N23" s="95"/>
      <c r="O23" s="95"/>
      <c r="P23" s="95"/>
      <c r="Q23" s="95"/>
      <c r="R23" s="95"/>
      <c r="S23" s="95"/>
    </row>
    <row r="24" spans="1:19" x14ac:dyDescent="0.2">
      <c r="A24" s="95"/>
      <c r="B24" s="95"/>
      <c r="C24" s="95"/>
      <c r="D24" s="95"/>
      <c r="E24" s="95"/>
      <c r="F24" s="95"/>
      <c r="G24" s="95"/>
      <c r="H24" s="95"/>
      <c r="I24" s="95"/>
      <c r="J24" s="95"/>
      <c r="K24" s="95"/>
      <c r="L24" s="95"/>
      <c r="M24" s="95"/>
      <c r="N24" s="95"/>
      <c r="O24" s="95"/>
      <c r="P24" s="95"/>
      <c r="Q24" s="95"/>
      <c r="R24" s="95"/>
      <c r="S24" s="95"/>
    </row>
    <row r="25" spans="1:19" x14ac:dyDescent="0.2">
      <c r="A25" s="95"/>
      <c r="B25" s="95"/>
      <c r="C25" s="95"/>
      <c r="D25" s="95"/>
      <c r="E25" s="95"/>
      <c r="F25" s="95"/>
      <c r="G25" s="95"/>
      <c r="H25" s="95"/>
      <c r="I25" s="95"/>
      <c r="J25" s="95"/>
      <c r="K25" s="95"/>
      <c r="L25" s="95"/>
      <c r="M25" s="95"/>
      <c r="N25" s="95"/>
      <c r="O25" s="95"/>
      <c r="P25" s="95"/>
      <c r="Q25" s="95"/>
      <c r="R25" s="95"/>
      <c r="S25" s="95"/>
    </row>
    <row r="26" spans="1:19" x14ac:dyDescent="0.2">
      <c r="A26" s="95"/>
      <c r="B26" s="95"/>
      <c r="C26" s="95"/>
      <c r="D26" s="95"/>
      <c r="E26" s="95"/>
      <c r="F26" s="95"/>
      <c r="G26" s="95"/>
      <c r="H26" s="95"/>
      <c r="I26" s="95"/>
      <c r="J26" s="95"/>
      <c r="K26" s="95"/>
      <c r="L26" s="95"/>
      <c r="M26" s="95"/>
      <c r="N26" s="95"/>
      <c r="O26" s="95"/>
      <c r="P26" s="95"/>
      <c r="Q26" s="95"/>
      <c r="R26" s="95"/>
      <c r="S26" s="95"/>
    </row>
    <row r="27" spans="1:19" x14ac:dyDescent="0.2">
      <c r="A27" s="95"/>
      <c r="B27" s="95"/>
      <c r="C27" s="95"/>
      <c r="D27" s="95"/>
      <c r="E27" s="95"/>
      <c r="F27" s="95"/>
      <c r="G27" s="95"/>
      <c r="H27" s="95"/>
      <c r="I27" s="95"/>
      <c r="J27" s="95"/>
      <c r="K27" s="95"/>
      <c r="L27" s="95"/>
      <c r="M27" s="95"/>
      <c r="N27" s="95"/>
      <c r="O27" s="95"/>
      <c r="P27" s="95"/>
      <c r="Q27" s="95"/>
      <c r="R27" s="95"/>
      <c r="S27" s="95"/>
    </row>
    <row r="28" spans="1:19" x14ac:dyDescent="0.2">
      <c r="A28" s="95"/>
      <c r="B28" s="95"/>
      <c r="C28" s="95"/>
      <c r="D28" s="95"/>
      <c r="E28" s="95"/>
      <c r="F28" s="95"/>
      <c r="G28" s="95"/>
      <c r="H28" s="95"/>
      <c r="I28" s="95"/>
      <c r="J28" s="95"/>
      <c r="K28" s="95"/>
      <c r="L28" s="95"/>
      <c r="M28" s="95"/>
      <c r="N28" s="95"/>
      <c r="O28" s="95"/>
      <c r="P28" s="95"/>
      <c r="Q28" s="95"/>
      <c r="R28" s="95"/>
      <c r="S28" s="95"/>
    </row>
    <row r="29" spans="1:19" x14ac:dyDescent="0.2">
      <c r="A29" s="95"/>
      <c r="B29" s="95"/>
      <c r="C29" s="95"/>
      <c r="D29" s="95"/>
      <c r="E29" s="95"/>
      <c r="F29" s="95"/>
      <c r="G29" s="95"/>
      <c r="H29" s="95"/>
      <c r="I29" s="95"/>
      <c r="J29" s="95"/>
      <c r="K29" s="95"/>
      <c r="L29" s="95"/>
      <c r="M29" s="95"/>
      <c r="N29" s="95"/>
      <c r="O29" s="95"/>
      <c r="P29" s="95"/>
      <c r="Q29" s="95"/>
      <c r="R29" s="95"/>
      <c r="S29" s="95"/>
    </row>
  </sheetData>
  <sheetProtection algorithmName="SHA-512" hashValue="qYj+eJaAxPWndMD+gqxffw6WjfM0q3Ql5H8Yjlzl2BwxQ26R6r0waTP1kTe/izy2pCGrDXv/eC0kQtF6koA95Q==" saltValue="Ei4bOKHcahIj8xLtfzUU/g==" spinCount="100000" sheet="1" objects="1" scenarios="1"/>
  <mergeCells count="22">
    <mergeCell ref="I17:J17"/>
    <mergeCell ref="C18:D19"/>
    <mergeCell ref="E18:F19"/>
    <mergeCell ref="G18:H19"/>
    <mergeCell ref="I18:J19"/>
    <mergeCell ref="C15:D17"/>
    <mergeCell ref="E15:F17"/>
    <mergeCell ref="G15:H17"/>
    <mergeCell ref="I15:J16"/>
    <mergeCell ref="D12:E12"/>
    <mergeCell ref="F12:G12"/>
    <mergeCell ref="H12:I12"/>
    <mergeCell ref="G10:H10"/>
    <mergeCell ref="E9:F9"/>
    <mergeCell ref="F7:G7"/>
    <mergeCell ref="L9:M9"/>
    <mergeCell ref="E10:F10"/>
    <mergeCell ref="F8:G8"/>
    <mergeCell ref="D11:E11"/>
    <mergeCell ref="F11:G11"/>
    <mergeCell ref="H11:I11"/>
    <mergeCell ref="G9:H9"/>
  </mergeCells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S29"/>
  <sheetViews>
    <sheetView rightToLeft="1" workbookViewId="0">
      <selection activeCell="N14" sqref="N14 G10:H10"/>
    </sheetView>
  </sheetViews>
  <sheetFormatPr defaultRowHeight="14.25" x14ac:dyDescent="0.2"/>
  <sheetData>
    <row r="1" spans="1:19" x14ac:dyDescent="0.2">
      <c r="A1" s="14"/>
      <c r="B1" s="15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  <c r="Q1" s="15"/>
      <c r="R1" s="15"/>
      <c r="S1" s="19"/>
    </row>
    <row r="2" spans="1:19" x14ac:dyDescent="0.2">
      <c r="A2" s="16"/>
      <c r="B2" s="12"/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8"/>
    </row>
    <row r="3" spans="1:19" x14ac:dyDescent="0.2">
      <c r="A3" s="16"/>
      <c r="B3" s="12"/>
      <c r="C3" s="12"/>
      <c r="D3" s="12"/>
      <c r="E3" s="12"/>
      <c r="F3" s="12"/>
      <c r="G3" s="12"/>
      <c r="H3" s="12"/>
      <c r="I3" s="12"/>
      <c r="J3" s="12"/>
      <c r="K3" s="17"/>
      <c r="L3" s="17"/>
      <c r="M3" s="12"/>
      <c r="N3" s="12"/>
      <c r="O3" s="12"/>
      <c r="P3" s="12"/>
      <c r="Q3" s="12"/>
      <c r="R3" s="12"/>
      <c r="S3" s="18"/>
    </row>
    <row r="4" spans="1:19" x14ac:dyDescent="0.2">
      <c r="A4" s="16"/>
      <c r="B4" s="12"/>
      <c r="C4" s="12"/>
      <c r="D4" s="12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2"/>
      <c r="R4" s="12"/>
      <c r="S4" s="18"/>
    </row>
    <row r="5" spans="1:19" x14ac:dyDescent="0.2">
      <c r="A5" s="16"/>
      <c r="B5" s="12"/>
      <c r="C5" s="12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Q5" s="12"/>
      <c r="R5" s="12"/>
      <c r="S5" s="18"/>
    </row>
    <row r="6" spans="1:19" ht="15" thickBot="1" x14ac:dyDescent="0.25">
      <c r="A6" s="12"/>
      <c r="B6" s="12"/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12"/>
      <c r="O6" s="12"/>
      <c r="P6" s="12"/>
      <c r="Q6" s="12"/>
      <c r="R6" s="12"/>
      <c r="S6" s="18"/>
    </row>
    <row r="7" spans="1:19" ht="15" thickBot="1" x14ac:dyDescent="0.25">
      <c r="A7" s="12"/>
      <c r="B7" s="12"/>
      <c r="C7" s="12"/>
      <c r="D7" s="12"/>
      <c r="E7" s="12"/>
      <c r="F7" s="265" t="s">
        <v>17</v>
      </c>
      <c r="G7" s="266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8"/>
    </row>
    <row r="8" spans="1:19" ht="15" thickBot="1" x14ac:dyDescent="0.25">
      <c r="A8" s="12"/>
      <c r="B8" s="12"/>
      <c r="C8" s="12"/>
      <c r="D8" s="12"/>
      <c r="E8" s="12"/>
      <c r="F8" s="191">
        <f>F12/2</f>
        <v>12</v>
      </c>
      <c r="G8" s="192"/>
      <c r="H8" s="12"/>
      <c r="I8" s="12"/>
      <c r="J8" s="12"/>
      <c r="K8" s="12"/>
      <c r="L8" s="12"/>
      <c r="M8" s="12"/>
      <c r="N8" s="12"/>
      <c r="O8" s="12"/>
      <c r="P8" s="12"/>
      <c r="Q8" s="12"/>
      <c r="R8" s="12"/>
      <c r="S8" s="18"/>
    </row>
    <row r="9" spans="1:19" ht="15" thickBot="1" x14ac:dyDescent="0.25">
      <c r="A9" s="12"/>
      <c r="B9" s="12"/>
      <c r="C9" s="12"/>
      <c r="D9" s="12"/>
      <c r="E9" s="259" t="s">
        <v>16</v>
      </c>
      <c r="F9" s="261"/>
      <c r="G9" s="267" t="s">
        <v>107</v>
      </c>
      <c r="H9" s="268"/>
      <c r="I9" s="12"/>
      <c r="J9" s="12"/>
      <c r="K9" s="12"/>
      <c r="L9" s="259" t="s">
        <v>25</v>
      </c>
      <c r="M9" s="260"/>
      <c r="N9" s="12"/>
      <c r="O9" s="12"/>
      <c r="P9" s="12"/>
      <c r="Q9" s="12"/>
      <c r="R9" s="12"/>
      <c r="S9" s="18"/>
    </row>
    <row r="10" spans="1:19" ht="15" thickBot="1" x14ac:dyDescent="0.25">
      <c r="A10" s="12"/>
      <c r="B10" s="12"/>
      <c r="C10" s="12"/>
      <c r="D10" s="12"/>
      <c r="E10" s="179">
        <f>D12*0.4</f>
        <v>27.200000000000003</v>
      </c>
      <c r="F10" s="180"/>
      <c r="G10" s="177">
        <f>(D12*140)/1000</f>
        <v>9.52</v>
      </c>
      <c r="H10" s="178"/>
      <c r="I10" s="12"/>
      <c r="J10" s="12"/>
      <c r="K10" s="12"/>
      <c r="L10" s="57" t="s">
        <v>26</v>
      </c>
      <c r="M10" s="5">
        <v>350</v>
      </c>
      <c r="N10" s="12"/>
      <c r="O10" s="12"/>
      <c r="P10" s="12"/>
      <c r="Q10" s="12"/>
      <c r="R10" s="12"/>
      <c r="S10" s="18"/>
    </row>
    <row r="11" spans="1:19" ht="15" thickBot="1" x14ac:dyDescent="0.25">
      <c r="A11" s="12"/>
      <c r="B11" s="12"/>
      <c r="C11" s="12"/>
      <c r="D11" s="262" t="s">
        <v>106</v>
      </c>
      <c r="E11" s="263"/>
      <c r="F11" s="259" t="s">
        <v>14</v>
      </c>
      <c r="G11" s="261"/>
      <c r="H11" s="262" t="s">
        <v>15</v>
      </c>
      <c r="I11" s="264"/>
      <c r="J11" s="12"/>
      <c r="K11" s="12"/>
      <c r="L11" s="12"/>
      <c r="M11" s="12"/>
      <c r="N11" s="12"/>
      <c r="O11" s="12"/>
      <c r="P11" s="12"/>
      <c r="Q11" s="12"/>
      <c r="R11" s="12"/>
      <c r="S11" s="18"/>
    </row>
    <row r="12" spans="1:19" ht="15" thickBot="1" x14ac:dyDescent="0.25">
      <c r="A12" s="12"/>
      <c r="B12" s="12"/>
      <c r="C12" s="12"/>
      <c r="D12" s="179">
        <f>(C18*E18*G18)-(I18)</f>
        <v>68</v>
      </c>
      <c r="E12" s="180"/>
      <c r="F12" s="179">
        <f>(CEILING((D12*$M$10/1000),1))</f>
        <v>24</v>
      </c>
      <c r="G12" s="180"/>
      <c r="H12" s="179">
        <f>D12*0.8</f>
        <v>54.400000000000006</v>
      </c>
      <c r="I12" s="180"/>
      <c r="J12" s="12"/>
      <c r="K12" s="12"/>
      <c r="L12" s="12"/>
      <c r="M12" s="12"/>
      <c r="N12" s="12"/>
      <c r="O12" s="12"/>
      <c r="P12" s="12"/>
      <c r="Q12" s="12"/>
      <c r="R12" s="12"/>
      <c r="S12" s="18"/>
    </row>
    <row r="13" spans="1:19" ht="15" thickBot="1" x14ac:dyDescent="0.25">
      <c r="A13" s="12"/>
      <c r="B13" s="12"/>
      <c r="C13" s="12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8"/>
    </row>
    <row r="14" spans="1:19" ht="15" thickBot="1" x14ac:dyDescent="0.25">
      <c r="A14" s="12"/>
      <c r="B14" s="12"/>
      <c r="C14" s="12"/>
      <c r="D14" s="12"/>
      <c r="E14" s="12"/>
      <c r="F14" s="12"/>
      <c r="G14" s="12"/>
      <c r="H14" s="12"/>
      <c r="I14" s="12"/>
      <c r="J14" s="12"/>
      <c r="K14" s="12"/>
      <c r="L14" s="12"/>
      <c r="M14" s="12"/>
      <c r="N14" s="5">
        <v>7000</v>
      </c>
      <c r="O14" s="12"/>
      <c r="P14" s="123">
        <f>N14*G10</f>
        <v>66640</v>
      </c>
      <c r="Q14" s="12"/>
      <c r="R14" s="12"/>
      <c r="S14" s="18"/>
    </row>
    <row r="15" spans="1:19" ht="15" thickBot="1" x14ac:dyDescent="0.25">
      <c r="A15" s="12"/>
      <c r="B15" s="12"/>
      <c r="C15" s="279" t="s">
        <v>44</v>
      </c>
      <c r="D15" s="280"/>
      <c r="E15" s="273" t="s">
        <v>45</v>
      </c>
      <c r="F15" s="273"/>
      <c r="G15" s="273" t="s">
        <v>48</v>
      </c>
      <c r="H15" s="274"/>
      <c r="I15" s="269" t="s">
        <v>46</v>
      </c>
      <c r="J15" s="270"/>
      <c r="K15" s="12"/>
      <c r="L15" s="12"/>
      <c r="M15" s="12"/>
      <c r="N15" s="12"/>
      <c r="O15" s="12"/>
      <c r="P15" s="12"/>
      <c r="Q15" s="12"/>
      <c r="R15" s="12"/>
      <c r="S15" s="18"/>
    </row>
    <row r="16" spans="1:19" ht="15" thickBot="1" x14ac:dyDescent="0.25">
      <c r="A16" s="12"/>
      <c r="B16" s="12"/>
      <c r="C16" s="281"/>
      <c r="D16" s="282"/>
      <c r="E16" s="275"/>
      <c r="F16" s="275"/>
      <c r="G16" s="275"/>
      <c r="H16" s="276"/>
      <c r="I16" s="271"/>
      <c r="J16" s="272"/>
      <c r="K16" s="12"/>
      <c r="L16" s="12"/>
      <c r="M16" s="12"/>
      <c r="N16" s="5">
        <v>6000</v>
      </c>
      <c r="O16" s="12"/>
      <c r="P16" s="123">
        <f>(F12*N16)</f>
        <v>144000</v>
      </c>
      <c r="Q16" s="12"/>
      <c r="R16" s="12"/>
      <c r="S16" s="18"/>
    </row>
    <row r="17" spans="1:19" ht="15" thickBot="1" x14ac:dyDescent="0.25">
      <c r="A17" s="12"/>
      <c r="B17" s="12"/>
      <c r="C17" s="283"/>
      <c r="D17" s="284"/>
      <c r="E17" s="277"/>
      <c r="F17" s="277"/>
      <c r="G17" s="277"/>
      <c r="H17" s="278"/>
      <c r="I17" s="291" t="s">
        <v>47</v>
      </c>
      <c r="J17" s="292"/>
      <c r="K17" s="12"/>
      <c r="L17" s="12"/>
      <c r="M17" s="12"/>
      <c r="N17" s="12"/>
      <c r="O17" s="12"/>
      <c r="P17" s="12"/>
      <c r="Q17" s="12"/>
      <c r="R17" s="12"/>
      <c r="S17" s="18"/>
    </row>
    <row r="18" spans="1:19" ht="15" thickBot="1" x14ac:dyDescent="0.25">
      <c r="A18" s="12"/>
      <c r="B18" s="12"/>
      <c r="C18" s="285">
        <v>2</v>
      </c>
      <c r="D18" s="286"/>
      <c r="E18" s="286">
        <v>200</v>
      </c>
      <c r="F18" s="286"/>
      <c r="G18" s="286">
        <v>0.2</v>
      </c>
      <c r="H18" s="286"/>
      <c r="I18" s="286">
        <v>12</v>
      </c>
      <c r="J18" s="289"/>
      <c r="K18" s="12"/>
      <c r="L18" s="12"/>
      <c r="M18" s="12"/>
      <c r="N18" s="5">
        <v>5000</v>
      </c>
      <c r="O18" s="12"/>
      <c r="P18" s="123">
        <f>(H12*N18)</f>
        <v>272000</v>
      </c>
      <c r="Q18" s="12"/>
      <c r="R18" s="12"/>
      <c r="S18" s="18"/>
    </row>
    <row r="19" spans="1:19" ht="15" thickBot="1" x14ac:dyDescent="0.25">
      <c r="A19" s="12"/>
      <c r="B19" s="12"/>
      <c r="C19" s="287"/>
      <c r="D19" s="288"/>
      <c r="E19" s="288"/>
      <c r="F19" s="288"/>
      <c r="G19" s="288"/>
      <c r="H19" s="288"/>
      <c r="I19" s="288"/>
      <c r="J19" s="290"/>
      <c r="K19" s="12"/>
      <c r="L19" s="12"/>
      <c r="M19" s="12"/>
      <c r="N19" s="12"/>
      <c r="O19" s="12"/>
      <c r="P19" s="12"/>
      <c r="Q19" s="12"/>
      <c r="R19" s="12"/>
      <c r="S19" s="18"/>
    </row>
    <row r="20" spans="1:19" ht="15" thickBot="1" x14ac:dyDescent="0.25">
      <c r="A20" s="12"/>
      <c r="B20" s="12"/>
      <c r="C20" s="12"/>
      <c r="D20" s="12"/>
      <c r="E20" s="12"/>
      <c r="F20" s="12"/>
      <c r="G20" s="12"/>
      <c r="H20" s="12"/>
      <c r="I20" s="12"/>
      <c r="J20" s="12"/>
      <c r="K20" s="12"/>
      <c r="L20" s="12"/>
      <c r="M20" s="12"/>
      <c r="N20" s="5">
        <v>4000</v>
      </c>
      <c r="O20" s="12"/>
      <c r="P20" s="123">
        <f>(E10*N20)</f>
        <v>108800.00000000001</v>
      </c>
      <c r="Q20" s="12"/>
      <c r="R20" s="12"/>
      <c r="S20" s="18"/>
    </row>
    <row r="21" spans="1:19" x14ac:dyDescent="0.2">
      <c r="A21" s="12"/>
      <c r="B21" s="12"/>
      <c r="C21" s="12"/>
      <c r="D21" s="12"/>
      <c r="E21" s="12"/>
      <c r="F21" s="12"/>
      <c r="G21" s="12"/>
      <c r="H21" s="12"/>
      <c r="I21" s="95"/>
      <c r="J21" s="95"/>
      <c r="K21" s="95"/>
      <c r="L21" s="12"/>
      <c r="M21" s="12"/>
      <c r="N21" s="12"/>
      <c r="O21" s="12"/>
      <c r="P21" s="12"/>
      <c r="Q21" s="12"/>
      <c r="R21" s="12"/>
      <c r="S21" s="18"/>
    </row>
    <row r="22" spans="1:19" x14ac:dyDescent="0.2">
      <c r="A22" s="95"/>
      <c r="B22" s="95"/>
      <c r="C22" s="95"/>
      <c r="D22" s="95"/>
      <c r="E22" s="95"/>
      <c r="F22" s="95"/>
      <c r="G22" s="95"/>
      <c r="H22" s="95"/>
      <c r="I22" s="95"/>
      <c r="J22" s="95"/>
      <c r="K22" s="95"/>
      <c r="L22" s="95"/>
      <c r="M22" s="95"/>
      <c r="N22" s="95"/>
      <c r="O22" s="95"/>
      <c r="P22" s="95"/>
      <c r="Q22" s="95"/>
      <c r="R22" s="95"/>
      <c r="S22" s="95"/>
    </row>
    <row r="23" spans="1:19" x14ac:dyDescent="0.2">
      <c r="A23" s="95"/>
      <c r="B23" s="95"/>
      <c r="C23" s="95"/>
      <c r="D23" s="95"/>
      <c r="E23" s="95"/>
      <c r="F23" s="95"/>
      <c r="G23" s="95"/>
      <c r="H23" s="95"/>
      <c r="I23" s="95"/>
      <c r="J23" s="95"/>
      <c r="K23" s="95"/>
      <c r="L23" s="95"/>
      <c r="M23" s="95"/>
      <c r="N23" s="95"/>
      <c r="O23" s="95"/>
      <c r="P23" s="95"/>
      <c r="Q23" s="95"/>
      <c r="R23" s="95"/>
      <c r="S23" s="95"/>
    </row>
    <row r="24" spans="1:19" x14ac:dyDescent="0.2">
      <c r="A24" s="95"/>
      <c r="B24" s="95"/>
      <c r="C24" s="95"/>
      <c r="D24" s="95"/>
      <c r="E24" s="95"/>
      <c r="F24" s="95"/>
      <c r="G24" s="95"/>
      <c r="H24" s="95"/>
      <c r="I24" s="95"/>
      <c r="J24" s="95"/>
      <c r="K24" s="95"/>
      <c r="L24" s="95"/>
      <c r="M24" s="95"/>
      <c r="N24" s="95"/>
      <c r="O24" s="95"/>
      <c r="P24" s="95"/>
      <c r="Q24" s="95"/>
      <c r="R24" s="95"/>
      <c r="S24" s="95"/>
    </row>
    <row r="25" spans="1:19" x14ac:dyDescent="0.2">
      <c r="A25" s="95"/>
      <c r="B25" s="95"/>
      <c r="C25" s="95"/>
      <c r="D25" s="95"/>
      <c r="E25" s="95"/>
      <c r="F25" s="95"/>
      <c r="G25" s="95"/>
      <c r="H25" s="95"/>
      <c r="I25" s="95"/>
      <c r="J25" s="95"/>
      <c r="K25" s="95"/>
      <c r="L25" s="95"/>
      <c r="M25" s="95"/>
      <c r="N25" s="95"/>
      <c r="O25" s="95"/>
      <c r="P25" s="95"/>
      <c r="Q25" s="95"/>
      <c r="R25" s="95"/>
      <c r="S25" s="95"/>
    </row>
    <row r="26" spans="1:19" x14ac:dyDescent="0.2">
      <c r="A26" s="95"/>
      <c r="B26" s="95"/>
      <c r="C26" s="95"/>
      <c r="D26" s="95"/>
      <c r="E26" s="95"/>
      <c r="F26" s="95"/>
      <c r="G26" s="95"/>
      <c r="H26" s="95"/>
      <c r="I26" s="95"/>
      <c r="J26" s="95"/>
      <c r="K26" s="95"/>
      <c r="L26" s="95"/>
      <c r="M26" s="95"/>
      <c r="N26" s="95"/>
      <c r="O26" s="95"/>
      <c r="P26" s="95"/>
      <c r="Q26" s="95"/>
      <c r="R26" s="95"/>
      <c r="S26" s="95"/>
    </row>
    <row r="27" spans="1:19" x14ac:dyDescent="0.2">
      <c r="A27" s="95"/>
      <c r="B27" s="95"/>
      <c r="C27" s="95"/>
      <c r="D27" s="95"/>
      <c r="E27" s="95"/>
      <c r="F27" s="95"/>
      <c r="G27" s="95"/>
      <c r="H27" s="95"/>
      <c r="I27" s="95"/>
      <c r="J27" s="95"/>
      <c r="K27" s="95"/>
      <c r="L27" s="95"/>
      <c r="M27" s="95"/>
      <c r="N27" s="95"/>
      <c r="O27" s="95"/>
      <c r="P27" s="95"/>
      <c r="Q27" s="95"/>
      <c r="R27" s="95"/>
      <c r="S27" s="95"/>
    </row>
    <row r="28" spans="1:19" x14ac:dyDescent="0.2">
      <c r="A28" s="95"/>
      <c r="B28" s="95"/>
      <c r="C28" s="95"/>
      <c r="D28" s="95"/>
      <c r="E28" s="95"/>
      <c r="F28" s="95"/>
      <c r="G28" s="95"/>
      <c r="H28" s="95"/>
      <c r="I28" s="95"/>
      <c r="J28" s="95"/>
      <c r="K28" s="95"/>
      <c r="L28" s="95"/>
      <c r="M28" s="95"/>
      <c r="N28" s="95"/>
      <c r="O28" s="95"/>
      <c r="P28" s="95"/>
      <c r="Q28" s="95"/>
      <c r="R28" s="95"/>
      <c r="S28" s="95"/>
    </row>
    <row r="29" spans="1:19" x14ac:dyDescent="0.2">
      <c r="A29" s="95"/>
      <c r="B29" s="95"/>
      <c r="C29" s="95"/>
      <c r="D29" s="95"/>
      <c r="E29" s="95"/>
      <c r="F29" s="95"/>
      <c r="G29" s="95"/>
      <c r="H29" s="95"/>
      <c r="I29" s="95"/>
      <c r="J29" s="95"/>
      <c r="K29" s="95"/>
      <c r="L29" s="95"/>
      <c r="M29" s="95"/>
      <c r="N29" s="95"/>
      <c r="O29" s="95"/>
      <c r="P29" s="95"/>
      <c r="Q29" s="95"/>
      <c r="R29" s="95"/>
      <c r="S29" s="95"/>
    </row>
  </sheetData>
  <sheetProtection algorithmName="SHA-512" hashValue="flhn7n0Exm46a8Xv43Cns8HynGgrw/oGyBAjTioHSLlg55Bs1XgQaxyJqEVoPVp7bivJTqUI3PT9etUgpMYL9A==" saltValue="X3AcI2AM1+/iBo54HiVRsg==" spinCount="100000" sheet="1" objects="1" scenarios="1"/>
  <mergeCells count="22">
    <mergeCell ref="I17:J17"/>
    <mergeCell ref="C18:D19"/>
    <mergeCell ref="E18:F19"/>
    <mergeCell ref="G18:H19"/>
    <mergeCell ref="I18:J19"/>
    <mergeCell ref="C15:D17"/>
    <mergeCell ref="E15:F17"/>
    <mergeCell ref="G15:H17"/>
    <mergeCell ref="I15:J16"/>
    <mergeCell ref="D11:E11"/>
    <mergeCell ref="F11:G11"/>
    <mergeCell ref="H11:I11"/>
    <mergeCell ref="D12:E12"/>
    <mergeCell ref="F12:G12"/>
    <mergeCell ref="H12:I12"/>
    <mergeCell ref="F7:G7"/>
    <mergeCell ref="L9:M9"/>
    <mergeCell ref="E10:F10"/>
    <mergeCell ref="F8:G8"/>
    <mergeCell ref="G9:H9"/>
    <mergeCell ref="G10:H10"/>
    <mergeCell ref="E9:F9"/>
  </mergeCells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T29"/>
  <sheetViews>
    <sheetView rightToLeft="1" workbookViewId="0">
      <selection activeCell="B20" sqref="B20"/>
    </sheetView>
  </sheetViews>
  <sheetFormatPr defaultRowHeight="14.25" x14ac:dyDescent="0.2"/>
  <sheetData>
    <row r="1" spans="1:20" x14ac:dyDescent="0.2">
      <c r="A1" s="27"/>
      <c r="B1" s="27"/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  <c r="Q1" s="27"/>
      <c r="R1" s="27"/>
      <c r="S1" s="27"/>
      <c r="T1" s="21"/>
    </row>
    <row r="2" spans="1:20" ht="15" thickBot="1" x14ac:dyDescent="0.25">
      <c r="A2" s="27"/>
      <c r="B2" s="27"/>
      <c r="C2" s="27"/>
      <c r="D2" s="27"/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1"/>
    </row>
    <row r="3" spans="1:20" ht="15" thickBot="1" x14ac:dyDescent="0.25">
      <c r="A3" s="27"/>
      <c r="B3" s="28"/>
      <c r="C3" s="28"/>
      <c r="D3" s="28"/>
      <c r="E3" s="28"/>
      <c r="F3" s="28"/>
      <c r="G3" s="28"/>
      <c r="H3" s="28"/>
      <c r="I3" s="28"/>
      <c r="J3" s="28"/>
      <c r="K3" s="29"/>
      <c r="L3" s="28"/>
      <c r="M3" s="28"/>
      <c r="N3" s="23">
        <v>1000</v>
      </c>
      <c r="O3" s="28"/>
      <c r="P3" s="31">
        <f>N3*I7</f>
        <v>1256.4839116800003</v>
      </c>
      <c r="Q3" s="27"/>
      <c r="R3" s="27"/>
      <c r="S3" s="27"/>
      <c r="T3" s="21"/>
    </row>
    <row r="4" spans="1:20" ht="15" thickBot="1" x14ac:dyDescent="0.25">
      <c r="A4" s="27"/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8"/>
      <c r="N4" s="28"/>
      <c r="O4" s="28"/>
      <c r="P4" s="30"/>
      <c r="Q4" s="27"/>
      <c r="R4" s="27"/>
      <c r="S4" s="27"/>
      <c r="T4" s="21"/>
    </row>
    <row r="5" spans="1:20" ht="15" thickBot="1" x14ac:dyDescent="0.25">
      <c r="A5" s="27"/>
      <c r="B5" s="28"/>
      <c r="C5" s="28"/>
      <c r="D5" s="28"/>
      <c r="E5" s="28"/>
      <c r="F5" s="28"/>
      <c r="G5" s="28"/>
      <c r="H5" s="28"/>
      <c r="I5" s="28"/>
      <c r="J5" s="28"/>
      <c r="K5" s="28"/>
      <c r="L5" s="28"/>
      <c r="M5" s="28"/>
      <c r="N5" s="23">
        <v>2000</v>
      </c>
      <c r="O5" s="28"/>
      <c r="P5" s="32">
        <f>N5*D9</f>
        <v>22000</v>
      </c>
      <c r="Q5" s="27"/>
      <c r="R5" s="27"/>
      <c r="S5" s="27"/>
      <c r="T5" s="21"/>
    </row>
    <row r="6" spans="1:20" ht="15" thickBot="1" x14ac:dyDescent="0.25">
      <c r="A6" s="27"/>
      <c r="B6" s="70"/>
      <c r="C6" s="241" t="s">
        <v>16</v>
      </c>
      <c r="D6" s="251"/>
      <c r="E6" s="296" t="s">
        <v>15</v>
      </c>
      <c r="F6" s="299"/>
      <c r="G6" s="254" t="s">
        <v>49</v>
      </c>
      <c r="H6" s="255"/>
      <c r="I6" s="243" t="s">
        <v>97</v>
      </c>
      <c r="J6" s="244"/>
      <c r="K6" s="28"/>
      <c r="L6" s="28"/>
      <c r="M6" s="28"/>
      <c r="N6" s="28"/>
      <c r="O6" s="28"/>
      <c r="P6" s="30"/>
      <c r="Q6" s="27"/>
      <c r="R6" s="27"/>
      <c r="S6" s="27"/>
      <c r="T6" s="21"/>
    </row>
    <row r="7" spans="1:20" ht="15" thickBot="1" x14ac:dyDescent="0.25">
      <c r="A7" s="27"/>
      <c r="B7" s="28"/>
      <c r="C7" s="136">
        <f>B9*0.4</f>
        <v>11.5236</v>
      </c>
      <c r="D7" s="137"/>
      <c r="E7" s="136">
        <f>B9*0.8</f>
        <v>23.0472</v>
      </c>
      <c r="F7" s="137"/>
      <c r="G7" s="162">
        <f>D9/2</f>
        <v>5.5</v>
      </c>
      <c r="H7" s="163"/>
      <c r="I7" s="138">
        <f>H9+J9</f>
        <v>1.2564839116800004</v>
      </c>
      <c r="J7" s="139"/>
      <c r="K7" s="28"/>
      <c r="L7" s="28"/>
      <c r="M7" s="22"/>
      <c r="N7" s="23">
        <v>2000</v>
      </c>
      <c r="O7" s="28"/>
      <c r="P7" s="32">
        <f>N7*E7</f>
        <v>46094.400000000001</v>
      </c>
      <c r="Q7" s="27"/>
      <c r="R7" s="27"/>
      <c r="S7" s="27"/>
      <c r="T7" s="21"/>
    </row>
    <row r="8" spans="1:20" ht="15" thickBot="1" x14ac:dyDescent="0.25">
      <c r="A8" s="71"/>
      <c r="B8" s="296" t="s">
        <v>106</v>
      </c>
      <c r="C8" s="297"/>
      <c r="D8" s="296" t="s">
        <v>14</v>
      </c>
      <c r="E8" s="298"/>
      <c r="F8" s="243" t="s">
        <v>82</v>
      </c>
      <c r="G8" s="302"/>
      <c r="H8" s="300" t="s">
        <v>29</v>
      </c>
      <c r="I8" s="301"/>
      <c r="J8" s="300" t="s">
        <v>96</v>
      </c>
      <c r="K8" s="301"/>
      <c r="L8" s="28"/>
      <c r="M8" s="28"/>
      <c r="N8" s="28"/>
      <c r="O8" s="28"/>
      <c r="P8" s="30"/>
      <c r="Q8" s="27"/>
      <c r="R8" s="27"/>
      <c r="S8" s="27"/>
      <c r="T8" s="21"/>
    </row>
    <row r="9" spans="1:20" ht="15" thickBot="1" x14ac:dyDescent="0.25">
      <c r="A9" s="27"/>
      <c r="B9" s="136">
        <f>((E19*D19+F19*3.14)*C19*B19+(E20*D20+F20*3.14)*C20*B20+(E21*D21+F21*3.14)*C21*B21+(E22*D22+F22*3.14)*C22*B22)</f>
        <v>28.808999999999997</v>
      </c>
      <c r="C9" s="137"/>
      <c r="D9" s="136">
        <f>CEILING((B9*$N$12/1000),1)</f>
        <v>11</v>
      </c>
      <c r="E9" s="137"/>
      <c r="F9" s="138">
        <f>((0.8*1*3.14*(P19/10/2)^2)*(H19*2+G19*2+0.1)*(O19*C19*B19)+(0.8*1*3.14*(P20/10/2)^2)*(H20*2+G20*2+0.1)*(O20*C20*B20)+(0.8*1*3.14*(P21/10/2)^2)*(H21*2+G21*2+0.1)*(O21*C21*B21)+(0.8*1*3.14*(P22/10/2)^2)*(H22*2+G22*2+0.1)*(O22*C22*B22))/1000</f>
        <v>7.162214400000004E-2</v>
      </c>
      <c r="G9" s="139"/>
      <c r="H9" s="138">
        <f>((0.8*1*3.14*(L19/10/2)^2)*(J19+I19+C19+1+0.3)*(K19*B19)+(0.8*1*3.14*(L20/10/2)^2)*(J20+I20+C20+1+0.3)*(K20*B20)+(0.8*1*3.14*(L21/10/2)^2)*(J21+I21+C21+1+0.3)*(K21*B21)+(0.8*1*3.14*(L22/10/2)^2)*(J22+I22+C22+1+0.3)*(K22*B22))/1000</f>
        <v>1.0128384000000004</v>
      </c>
      <c r="I9" s="139"/>
      <c r="J9" s="138">
        <f>B11+F9+J11</f>
        <v>0.24364551168000009</v>
      </c>
      <c r="K9" s="139"/>
      <c r="L9" s="28"/>
      <c r="M9" s="28"/>
      <c r="N9" s="23">
        <v>1500</v>
      </c>
      <c r="O9" s="28"/>
      <c r="P9" s="32">
        <f>N9*C7</f>
        <v>17285.400000000001</v>
      </c>
      <c r="Q9" s="27"/>
      <c r="R9" s="27"/>
      <c r="S9" s="27"/>
      <c r="T9" s="21"/>
    </row>
    <row r="10" spans="1:20" ht="15" thickBot="1" x14ac:dyDescent="0.25">
      <c r="A10" s="72"/>
      <c r="B10" s="306" t="s">
        <v>98</v>
      </c>
      <c r="C10" s="302"/>
      <c r="D10" s="73"/>
      <c r="E10" s="27"/>
      <c r="F10" s="27"/>
      <c r="G10" s="27"/>
      <c r="H10" s="73"/>
      <c r="I10" s="73"/>
      <c r="J10" s="243" t="s">
        <v>83</v>
      </c>
      <c r="K10" s="302"/>
      <c r="L10" s="28"/>
      <c r="M10" s="27"/>
      <c r="N10" s="27"/>
      <c r="O10" s="27"/>
      <c r="P10" s="27"/>
      <c r="Q10" s="27"/>
      <c r="R10" s="27"/>
      <c r="S10" s="27"/>
      <c r="T10" s="21"/>
    </row>
    <row r="11" spans="1:20" ht="15" thickBot="1" x14ac:dyDescent="0.25">
      <c r="A11" s="27"/>
      <c r="B11" s="138">
        <f>((F19*3.14+0.1)*(C19*B19*M19)*(0.8*1*3.14*(N19/10/2)^2)+(F20*3.14+0.1)*(C20*B20*M20)*(0.8*1*3.14*(N20/10/2)^2)+(F21*3.14+0.1)*(C21*B21*M21)*(0.8*1*3.14*(N21/10/2)^2)+(F22*3.14+0.1)*(C22*B22*M22)*(0.8*1*3.14*(N22/10/2)^2))/1000</f>
        <v>6.7845703680000022E-2</v>
      </c>
      <c r="C11" s="139"/>
      <c r="D11" s="27"/>
      <c r="E11" s="27"/>
      <c r="F11" s="27"/>
      <c r="G11" s="27"/>
      <c r="H11" s="27"/>
      <c r="I11" s="27"/>
      <c r="J11" s="138">
        <f>((0.8*1*3.14*(R19/10/2)^2)*(E19*2+D19*2+0.1)*(Q19*C19*B19)+(0.8*1*3.14*(R20/10/2)^2)*(E20*2+D20*2+0.1)*(Q20*C20*B20)+(0.8*1*3.14*(R21/10/2)^2)*(E21*2+D21*2+0.1)*(Q21*C21*B21)+(0.8*1*3.14*(R22/10/2)^2)*(E22*2+D22*2+0.1)*(Q22*C22*B22))/1000</f>
        <v>0.10417766400000004</v>
      </c>
      <c r="K11" s="139"/>
      <c r="L11" s="27"/>
      <c r="M11" s="241" t="s">
        <v>25</v>
      </c>
      <c r="N11" s="242"/>
      <c r="O11" s="27"/>
      <c r="P11" s="27"/>
      <c r="Q11" s="27"/>
      <c r="R11" s="27"/>
      <c r="S11" s="27"/>
      <c r="T11" s="27"/>
    </row>
    <row r="12" spans="1:20" ht="15" thickBot="1" x14ac:dyDescent="0.25">
      <c r="A12" s="27"/>
      <c r="B12" s="27"/>
      <c r="C12" s="27"/>
      <c r="D12" s="27"/>
      <c r="E12" s="27"/>
      <c r="F12" s="27"/>
      <c r="G12" s="27"/>
      <c r="H12" s="27"/>
      <c r="I12" s="27"/>
      <c r="J12" s="27"/>
      <c r="K12" s="27"/>
      <c r="L12" s="27"/>
      <c r="M12" s="90" t="s">
        <v>30</v>
      </c>
      <c r="N12" s="5">
        <v>350</v>
      </c>
      <c r="O12" s="27"/>
      <c r="P12" s="27"/>
      <c r="Q12" s="27"/>
      <c r="R12" s="27"/>
      <c r="S12" s="27"/>
      <c r="T12" s="27"/>
    </row>
    <row r="13" spans="1:20" x14ac:dyDescent="0.2">
      <c r="A13" s="27"/>
      <c r="B13" s="27"/>
      <c r="C13" s="27"/>
      <c r="D13" s="27"/>
      <c r="E13" s="27"/>
      <c r="F13" s="27"/>
      <c r="G13" s="27"/>
      <c r="H13" s="27"/>
      <c r="I13" s="27"/>
      <c r="J13" s="27"/>
      <c r="K13" s="27"/>
      <c r="L13" s="27"/>
      <c r="M13" s="27"/>
      <c r="N13" s="27"/>
      <c r="O13" s="27"/>
      <c r="P13" s="27"/>
      <c r="Q13" s="27"/>
      <c r="R13" s="27"/>
      <c r="S13" s="27"/>
      <c r="T13" s="27"/>
    </row>
    <row r="14" spans="1:20" ht="15" thickBot="1" x14ac:dyDescent="0.25">
      <c r="A14" s="27"/>
      <c r="B14" s="27"/>
      <c r="C14" s="27"/>
      <c r="D14" s="27"/>
      <c r="E14" s="27"/>
      <c r="F14" s="27"/>
      <c r="G14" s="27"/>
      <c r="H14" s="27"/>
      <c r="I14" s="27"/>
      <c r="J14" s="27"/>
      <c r="K14" s="27"/>
      <c r="L14" s="27"/>
      <c r="M14" s="27"/>
      <c r="N14" s="27"/>
      <c r="O14" s="27"/>
      <c r="P14" s="27"/>
      <c r="Q14" s="27"/>
      <c r="R14" s="27"/>
      <c r="S14" s="27"/>
      <c r="T14" s="27"/>
    </row>
    <row r="15" spans="1:20" ht="15" x14ac:dyDescent="0.2">
      <c r="A15" s="140" t="s">
        <v>0</v>
      </c>
      <c r="B15" s="59" t="s">
        <v>76</v>
      </c>
      <c r="C15" s="140" t="s">
        <v>84</v>
      </c>
      <c r="D15" s="148" t="s">
        <v>120</v>
      </c>
      <c r="E15" s="149"/>
      <c r="F15" s="149"/>
      <c r="G15" s="149"/>
      <c r="H15" s="150"/>
      <c r="I15" s="60" t="s">
        <v>12</v>
      </c>
      <c r="J15" s="304" t="s">
        <v>80</v>
      </c>
      <c r="K15" s="166" t="s">
        <v>118</v>
      </c>
      <c r="L15" s="167"/>
      <c r="M15" s="167"/>
      <c r="N15" s="167"/>
      <c r="O15" s="167"/>
      <c r="P15" s="167"/>
      <c r="Q15" s="167"/>
      <c r="R15" s="168"/>
      <c r="S15" s="27"/>
      <c r="T15" s="27"/>
    </row>
    <row r="16" spans="1:20" ht="15.75" thickBot="1" x14ac:dyDescent="0.25">
      <c r="A16" s="141"/>
      <c r="B16" s="61"/>
      <c r="C16" s="141"/>
      <c r="D16" s="293"/>
      <c r="E16" s="294"/>
      <c r="F16" s="294"/>
      <c r="G16" s="294"/>
      <c r="H16" s="295"/>
      <c r="I16" s="62" t="s">
        <v>86</v>
      </c>
      <c r="J16" s="305"/>
      <c r="K16" s="169"/>
      <c r="L16" s="170"/>
      <c r="M16" s="170"/>
      <c r="N16" s="170"/>
      <c r="O16" s="170"/>
      <c r="P16" s="170"/>
      <c r="Q16" s="170"/>
      <c r="R16" s="171"/>
      <c r="S16" s="27"/>
      <c r="T16" s="27"/>
    </row>
    <row r="17" spans="1:20" ht="15.75" thickBot="1" x14ac:dyDescent="0.25">
      <c r="A17" s="141"/>
      <c r="B17" s="59" t="s">
        <v>77</v>
      </c>
      <c r="C17" s="141" t="s">
        <v>85</v>
      </c>
      <c r="D17" s="143" t="s">
        <v>94</v>
      </c>
      <c r="E17" s="144"/>
      <c r="F17" s="63" t="s">
        <v>1</v>
      </c>
      <c r="G17" s="143" t="s">
        <v>95</v>
      </c>
      <c r="H17" s="144"/>
      <c r="I17" s="174" t="s">
        <v>119</v>
      </c>
      <c r="J17" s="174" t="s">
        <v>81</v>
      </c>
      <c r="K17" s="164" t="s">
        <v>130</v>
      </c>
      <c r="L17" s="165"/>
      <c r="M17" s="164" t="s">
        <v>19</v>
      </c>
      <c r="N17" s="165"/>
      <c r="O17" s="164" t="s">
        <v>79</v>
      </c>
      <c r="P17" s="165"/>
      <c r="Q17" s="164" t="s">
        <v>78</v>
      </c>
      <c r="R17" s="165"/>
      <c r="S17" s="27"/>
      <c r="T17" s="27"/>
    </row>
    <row r="18" spans="1:20" ht="15.75" thickBot="1" x14ac:dyDescent="0.25">
      <c r="A18" s="141"/>
      <c r="B18" s="61"/>
      <c r="C18" s="142"/>
      <c r="D18" s="64" t="s">
        <v>8</v>
      </c>
      <c r="E18" s="65" t="s">
        <v>6</v>
      </c>
      <c r="F18" s="64" t="s">
        <v>5</v>
      </c>
      <c r="G18" s="64" t="s">
        <v>36</v>
      </c>
      <c r="H18" s="64" t="s">
        <v>37</v>
      </c>
      <c r="I18" s="175"/>
      <c r="J18" s="175"/>
      <c r="K18" s="66" t="s">
        <v>4</v>
      </c>
      <c r="L18" s="66" t="s">
        <v>5</v>
      </c>
      <c r="M18" s="66" t="s">
        <v>9</v>
      </c>
      <c r="N18" s="67" t="s">
        <v>5</v>
      </c>
      <c r="O18" s="66" t="s">
        <v>9</v>
      </c>
      <c r="P18" s="66" t="s">
        <v>5</v>
      </c>
      <c r="Q18" s="66" t="s">
        <v>9</v>
      </c>
      <c r="R18" s="66" t="s">
        <v>5</v>
      </c>
      <c r="S18" s="27"/>
      <c r="T18" s="27"/>
    </row>
    <row r="19" spans="1:20" ht="15" thickBot="1" x14ac:dyDescent="0.25">
      <c r="A19" s="24">
        <v>1</v>
      </c>
      <c r="B19" s="24">
        <v>18</v>
      </c>
      <c r="C19" s="24">
        <v>1.5</v>
      </c>
      <c r="D19" s="24">
        <v>0.5</v>
      </c>
      <c r="E19" s="24">
        <v>0.25</v>
      </c>
      <c r="F19" s="24">
        <v>0.3</v>
      </c>
      <c r="G19" s="24">
        <v>0.25</v>
      </c>
      <c r="H19" s="68">
        <v>0.25</v>
      </c>
      <c r="I19" s="24">
        <v>0.2</v>
      </c>
      <c r="J19" s="24">
        <v>0.5</v>
      </c>
      <c r="K19" s="24">
        <v>10</v>
      </c>
      <c r="L19" s="24">
        <v>16</v>
      </c>
      <c r="M19" s="24">
        <v>6</v>
      </c>
      <c r="N19" s="24">
        <v>8</v>
      </c>
      <c r="O19" s="24">
        <v>6</v>
      </c>
      <c r="P19" s="24">
        <v>8</v>
      </c>
      <c r="Q19" s="24">
        <v>6</v>
      </c>
      <c r="R19" s="24">
        <v>8</v>
      </c>
      <c r="S19" s="27"/>
      <c r="T19" s="27"/>
    </row>
    <row r="20" spans="1:20" ht="15" thickBot="1" x14ac:dyDescent="0.25">
      <c r="A20" s="24">
        <v>2</v>
      </c>
      <c r="B20" s="24"/>
      <c r="C20" s="24"/>
      <c r="D20" s="24"/>
      <c r="E20" s="24"/>
      <c r="F20" s="24"/>
      <c r="G20" s="24"/>
      <c r="H20" s="68"/>
      <c r="I20" s="24"/>
      <c r="J20" s="24"/>
      <c r="K20" s="24"/>
      <c r="L20" s="24"/>
      <c r="M20" s="24"/>
      <c r="N20" s="24"/>
      <c r="O20" s="24"/>
      <c r="P20" s="24"/>
      <c r="Q20" s="24"/>
      <c r="R20" s="24"/>
      <c r="S20" s="27"/>
      <c r="T20" s="27"/>
    </row>
    <row r="21" spans="1:20" ht="15" thickBot="1" x14ac:dyDescent="0.25">
      <c r="A21" s="24">
        <v>3</v>
      </c>
      <c r="B21" s="24"/>
      <c r="C21" s="24"/>
      <c r="D21" s="24"/>
      <c r="E21" s="24"/>
      <c r="F21" s="24"/>
      <c r="G21" s="24"/>
      <c r="H21" s="68"/>
      <c r="I21" s="24"/>
      <c r="J21" s="24"/>
      <c r="K21" s="24"/>
      <c r="L21" s="24"/>
      <c r="M21" s="24"/>
      <c r="N21" s="24"/>
      <c r="O21" s="24"/>
      <c r="P21" s="24"/>
      <c r="Q21" s="24"/>
      <c r="R21" s="24"/>
      <c r="S21" s="27"/>
      <c r="T21" s="27"/>
    </row>
    <row r="22" spans="1:20" ht="15" thickBot="1" x14ac:dyDescent="0.25">
      <c r="A22" s="24">
        <v>4</v>
      </c>
      <c r="B22" s="24"/>
      <c r="C22" s="24"/>
      <c r="D22" s="69"/>
      <c r="E22" s="69"/>
      <c r="F22" s="69"/>
      <c r="G22" s="69"/>
      <c r="H22" s="23"/>
      <c r="I22" s="24"/>
      <c r="J22" s="24"/>
      <c r="K22" s="24"/>
      <c r="L22" s="24"/>
      <c r="M22" s="24"/>
      <c r="N22" s="24"/>
      <c r="O22" s="24"/>
      <c r="P22" s="24"/>
      <c r="Q22" s="24"/>
      <c r="R22" s="24"/>
      <c r="S22" s="27"/>
      <c r="T22" s="27"/>
    </row>
    <row r="23" spans="1:20" x14ac:dyDescent="0.2">
      <c r="A23" s="27"/>
      <c r="B23" s="27"/>
      <c r="C23" s="27"/>
      <c r="D23" s="27"/>
      <c r="E23" s="27"/>
      <c r="F23" s="27"/>
      <c r="G23" s="27"/>
      <c r="H23" s="27"/>
      <c r="I23" s="27"/>
      <c r="J23" s="27"/>
      <c r="K23" s="27"/>
      <c r="L23" s="27"/>
      <c r="M23" s="27"/>
      <c r="N23" s="27"/>
      <c r="O23" s="27"/>
      <c r="P23" s="27"/>
      <c r="Q23" s="27"/>
      <c r="R23" s="27"/>
      <c r="S23" s="27"/>
      <c r="T23" s="21"/>
    </row>
    <row r="24" spans="1:20" x14ac:dyDescent="0.2">
      <c r="A24" s="27"/>
      <c r="B24" s="27"/>
      <c r="C24" s="27"/>
      <c r="D24" s="27"/>
      <c r="E24" s="27"/>
      <c r="F24" s="27"/>
      <c r="G24" s="27"/>
      <c r="H24" s="27"/>
      <c r="I24" s="27"/>
      <c r="J24" s="27"/>
      <c r="K24" s="27"/>
      <c r="L24" s="27"/>
      <c r="M24" s="27"/>
      <c r="N24" s="27"/>
      <c r="O24" s="27"/>
      <c r="P24" s="27"/>
      <c r="Q24" s="27"/>
      <c r="R24" s="27"/>
      <c r="S24" s="27"/>
      <c r="T24" s="21"/>
    </row>
    <row r="25" spans="1:20" x14ac:dyDescent="0.2">
      <c r="A25" s="303"/>
      <c r="B25" s="303"/>
      <c r="C25" s="303"/>
      <c r="D25" s="303"/>
      <c r="E25" s="303"/>
      <c r="F25" s="303"/>
      <c r="G25" s="303"/>
      <c r="H25" s="303"/>
      <c r="I25" s="303"/>
      <c r="J25" s="303"/>
      <c r="K25" s="303"/>
      <c r="L25" s="303"/>
      <c r="M25" s="303"/>
      <c r="N25" s="303"/>
      <c r="O25" s="303"/>
      <c r="P25" s="303"/>
      <c r="Q25" s="303"/>
      <c r="R25" s="303"/>
      <c r="S25" s="303"/>
      <c r="T25" s="303"/>
    </row>
    <row r="26" spans="1:20" x14ac:dyDescent="0.2">
      <c r="A26" s="303"/>
      <c r="B26" s="303"/>
      <c r="C26" s="303"/>
      <c r="D26" s="303"/>
      <c r="E26" s="303"/>
      <c r="F26" s="303"/>
      <c r="G26" s="303"/>
      <c r="H26" s="303"/>
      <c r="I26" s="303"/>
      <c r="J26" s="303"/>
      <c r="K26" s="303"/>
      <c r="L26" s="303"/>
      <c r="M26" s="303"/>
      <c r="N26" s="303"/>
      <c r="O26" s="303"/>
      <c r="P26" s="303"/>
      <c r="Q26" s="303"/>
      <c r="R26" s="303"/>
      <c r="S26" s="303"/>
      <c r="T26" s="303"/>
    </row>
    <row r="27" spans="1:20" x14ac:dyDescent="0.2">
      <c r="A27" s="303"/>
      <c r="B27" s="303"/>
      <c r="C27" s="303"/>
      <c r="D27" s="303"/>
      <c r="E27" s="303"/>
      <c r="F27" s="303"/>
      <c r="G27" s="303"/>
      <c r="H27" s="303"/>
      <c r="I27" s="303"/>
      <c r="J27" s="303"/>
      <c r="K27" s="303"/>
      <c r="L27" s="303"/>
      <c r="M27" s="303"/>
      <c r="N27" s="303"/>
      <c r="O27" s="303"/>
      <c r="P27" s="303"/>
      <c r="Q27" s="303"/>
      <c r="R27" s="303"/>
      <c r="S27" s="303"/>
      <c r="T27" s="303"/>
    </row>
    <row r="28" spans="1:20" x14ac:dyDescent="0.2">
      <c r="A28" s="303"/>
      <c r="B28" s="303"/>
      <c r="C28" s="303"/>
      <c r="D28" s="303"/>
      <c r="E28" s="303"/>
      <c r="F28" s="303"/>
      <c r="G28" s="303"/>
      <c r="H28" s="303"/>
      <c r="I28" s="303"/>
      <c r="J28" s="303"/>
      <c r="K28" s="303"/>
      <c r="L28" s="303"/>
      <c r="M28" s="303"/>
      <c r="N28" s="303"/>
      <c r="O28" s="303"/>
      <c r="P28" s="303"/>
      <c r="Q28" s="303"/>
      <c r="R28" s="303"/>
      <c r="S28" s="303"/>
      <c r="T28" s="303"/>
    </row>
    <row r="29" spans="1:20" x14ac:dyDescent="0.2">
      <c r="A29" s="303"/>
      <c r="B29" s="303"/>
      <c r="C29" s="303"/>
      <c r="D29" s="303"/>
      <c r="E29" s="303"/>
      <c r="F29" s="303"/>
      <c r="G29" s="303"/>
      <c r="H29" s="303"/>
      <c r="I29" s="303"/>
      <c r="J29" s="303"/>
      <c r="K29" s="303"/>
      <c r="L29" s="303"/>
      <c r="M29" s="303"/>
      <c r="N29" s="303"/>
      <c r="O29" s="303"/>
      <c r="P29" s="303"/>
      <c r="Q29" s="303"/>
      <c r="R29" s="303"/>
      <c r="S29" s="303"/>
      <c r="T29" s="303"/>
    </row>
  </sheetData>
  <sheetProtection algorithmName="SHA-512" hashValue="wf2lytVOzoEcHatl0aSvIDbUURjp/B/O4cBBy3UdqvajiEYaeQNfeHoq4H2PS5unX0BGV2FhJap8f3K9rNoWmA==" saltValue="cYDypP8IMtETgEodNFeH4A==" spinCount="100000" sheet="1" objects="1" scenarios="1"/>
  <mergeCells count="38">
    <mergeCell ref="A25:T29"/>
    <mergeCell ref="J8:K8"/>
    <mergeCell ref="A15:A18"/>
    <mergeCell ref="K15:R16"/>
    <mergeCell ref="D17:E17"/>
    <mergeCell ref="K17:L17"/>
    <mergeCell ref="M17:N17"/>
    <mergeCell ref="O17:P17"/>
    <mergeCell ref="J17:J18"/>
    <mergeCell ref="C15:C16"/>
    <mergeCell ref="C17:C18"/>
    <mergeCell ref="I17:I18"/>
    <mergeCell ref="J15:J16"/>
    <mergeCell ref="Q17:R17"/>
    <mergeCell ref="J9:K9"/>
    <mergeCell ref="B10:C10"/>
    <mergeCell ref="C6:D6"/>
    <mergeCell ref="M11:N11"/>
    <mergeCell ref="G6:H6"/>
    <mergeCell ref="I6:J6"/>
    <mergeCell ref="C7:D7"/>
    <mergeCell ref="G7:H7"/>
    <mergeCell ref="I7:J7"/>
    <mergeCell ref="B8:C8"/>
    <mergeCell ref="D8:E8"/>
    <mergeCell ref="E6:F6"/>
    <mergeCell ref="H8:I8"/>
    <mergeCell ref="B9:C9"/>
    <mergeCell ref="E7:F7"/>
    <mergeCell ref="F8:G8"/>
    <mergeCell ref="J10:K10"/>
    <mergeCell ref="H9:I9"/>
    <mergeCell ref="J11:K11"/>
    <mergeCell ref="D9:E9"/>
    <mergeCell ref="D15:H16"/>
    <mergeCell ref="G17:H17"/>
    <mergeCell ref="B11:C11"/>
    <mergeCell ref="F9:G9"/>
  </mergeCells>
  <pageMargins left="0.7" right="0.7" top="0.75" bottom="0.75" header="0.3" footer="0.3"/>
  <pageSetup paperSize="9" orientation="portrait" horizontalDpi="1200" verticalDpi="1200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S436"/>
  <sheetViews>
    <sheetView rightToLeft="1" workbookViewId="0"/>
  </sheetViews>
  <sheetFormatPr defaultRowHeight="14.25" x14ac:dyDescent="0.2"/>
  <sheetData>
    <row r="1" spans="1:19" x14ac:dyDescent="0.2">
      <c r="A1" s="33"/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33"/>
      <c r="P1" s="33"/>
      <c r="Q1" s="33"/>
      <c r="R1" s="33"/>
      <c r="S1" s="33"/>
    </row>
    <row r="2" spans="1:19" x14ac:dyDescent="0.2">
      <c r="A2" s="33"/>
      <c r="B2" s="33"/>
      <c r="C2" s="33"/>
      <c r="D2" s="33"/>
      <c r="E2" s="33"/>
      <c r="F2" s="33"/>
      <c r="G2" s="33"/>
      <c r="H2" s="33"/>
      <c r="I2" s="33"/>
      <c r="J2" s="33"/>
      <c r="K2" s="33"/>
      <c r="L2" s="33"/>
      <c r="M2" s="33"/>
      <c r="N2" s="33"/>
      <c r="O2" s="33"/>
      <c r="P2" s="33"/>
      <c r="Q2" s="33"/>
      <c r="R2" s="33"/>
      <c r="S2" s="33"/>
    </row>
    <row r="3" spans="1:19" x14ac:dyDescent="0.2">
      <c r="A3" s="33"/>
      <c r="B3" s="33"/>
      <c r="C3" s="33"/>
      <c r="D3" s="33"/>
      <c r="E3" s="33"/>
      <c r="F3" s="33"/>
      <c r="G3" s="33"/>
      <c r="H3" s="33"/>
      <c r="I3" s="33"/>
      <c r="J3" s="33"/>
      <c r="K3" s="33"/>
      <c r="L3" s="33"/>
      <c r="M3" s="33"/>
      <c r="N3" s="33"/>
      <c r="O3" s="33"/>
      <c r="P3" s="33"/>
      <c r="Q3" s="33"/>
      <c r="R3" s="33"/>
      <c r="S3" s="33"/>
    </row>
    <row r="4" spans="1:19" x14ac:dyDescent="0.2">
      <c r="A4" s="33"/>
      <c r="B4" s="33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  <c r="P4" s="33"/>
      <c r="Q4" s="33"/>
      <c r="R4" s="33"/>
      <c r="S4" s="33"/>
    </row>
    <row r="5" spans="1:19" x14ac:dyDescent="0.2">
      <c r="A5" s="33"/>
      <c r="B5" s="33"/>
      <c r="C5" s="33"/>
      <c r="D5" s="33"/>
      <c r="E5" s="33"/>
      <c r="F5" s="33"/>
      <c r="G5" s="33"/>
      <c r="H5" s="33"/>
      <c r="I5" s="33"/>
      <c r="J5" s="33"/>
      <c r="K5" s="33"/>
      <c r="L5" s="33"/>
      <c r="M5" s="33"/>
      <c r="N5" s="33"/>
      <c r="O5" s="33"/>
      <c r="P5" s="33"/>
      <c r="Q5" s="33"/>
      <c r="R5" s="33"/>
      <c r="S5" s="33"/>
    </row>
    <row r="6" spans="1:19" x14ac:dyDescent="0.2">
      <c r="A6" s="33"/>
      <c r="B6" s="33"/>
      <c r="C6" s="33"/>
      <c r="D6" s="33"/>
      <c r="E6" s="33"/>
      <c r="F6" s="33"/>
      <c r="G6" s="33"/>
      <c r="H6" s="33"/>
      <c r="I6" s="33"/>
      <c r="J6" s="33"/>
      <c r="K6" s="33"/>
      <c r="L6" s="33"/>
      <c r="M6" s="33"/>
      <c r="N6" s="33"/>
      <c r="O6" s="33"/>
      <c r="P6" s="33"/>
      <c r="Q6" s="33"/>
      <c r="R6" s="33"/>
      <c r="S6" s="33"/>
    </row>
    <row r="7" spans="1:19" x14ac:dyDescent="0.2">
      <c r="A7" s="33"/>
      <c r="B7" s="33"/>
      <c r="C7" s="33"/>
      <c r="D7" s="33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  <c r="P7" s="33"/>
      <c r="Q7" s="33"/>
      <c r="R7" s="33"/>
      <c r="S7" s="33"/>
    </row>
    <row r="8" spans="1:19" x14ac:dyDescent="0.2">
      <c r="A8" s="33"/>
      <c r="B8" s="33"/>
      <c r="C8" s="33"/>
      <c r="D8" s="33"/>
      <c r="E8" s="33"/>
      <c r="F8" s="33"/>
      <c r="G8" s="33"/>
      <c r="H8" s="33"/>
      <c r="I8" s="33"/>
      <c r="J8" s="33"/>
      <c r="K8" s="33"/>
      <c r="L8" s="33"/>
      <c r="M8" s="33"/>
      <c r="N8" s="33"/>
      <c r="O8" s="33"/>
      <c r="P8" s="33"/>
      <c r="Q8" s="33"/>
      <c r="R8" s="33"/>
      <c r="S8" s="33"/>
    </row>
    <row r="9" spans="1:19" x14ac:dyDescent="0.2">
      <c r="A9" s="33"/>
      <c r="B9" s="33"/>
      <c r="C9" s="33"/>
      <c r="D9" s="33"/>
      <c r="E9" s="33"/>
      <c r="F9" s="33"/>
      <c r="G9" s="33"/>
      <c r="H9" s="33"/>
      <c r="I9" s="33"/>
      <c r="J9" s="33"/>
      <c r="K9" s="33"/>
      <c r="L9" s="33"/>
      <c r="M9" s="33"/>
      <c r="N9" s="33"/>
      <c r="O9" s="33"/>
      <c r="P9" s="33"/>
      <c r="Q9" s="33"/>
      <c r="R9" s="33"/>
      <c r="S9" s="33"/>
    </row>
    <row r="10" spans="1:19" x14ac:dyDescent="0.2">
      <c r="A10" s="33"/>
      <c r="B10" s="33"/>
      <c r="C10" s="33"/>
      <c r="D10" s="33"/>
      <c r="E10" s="33"/>
      <c r="F10" s="33"/>
      <c r="G10" s="33"/>
      <c r="H10" s="33"/>
      <c r="I10" s="33"/>
      <c r="J10" s="33"/>
      <c r="K10" s="33"/>
      <c r="L10" s="33"/>
      <c r="M10" s="33"/>
      <c r="N10" s="33"/>
      <c r="O10" s="33"/>
      <c r="P10" s="33"/>
      <c r="Q10" s="33"/>
      <c r="R10" s="33"/>
      <c r="S10" s="33"/>
    </row>
    <row r="11" spans="1:19" x14ac:dyDescent="0.2">
      <c r="A11" s="33"/>
      <c r="B11" s="33"/>
      <c r="C11" s="33"/>
      <c r="D11" s="33"/>
      <c r="E11" s="33"/>
      <c r="F11" s="33"/>
      <c r="G11" s="33"/>
      <c r="H11" s="33"/>
      <c r="I11" s="33"/>
      <c r="J11" s="33"/>
      <c r="K11" s="33"/>
      <c r="L11" s="33"/>
      <c r="M11" s="33"/>
      <c r="N11" s="33"/>
      <c r="O11" s="33"/>
      <c r="P11" s="33"/>
      <c r="Q11" s="33"/>
      <c r="R11" s="33"/>
      <c r="S11" s="33"/>
    </row>
    <row r="12" spans="1:19" x14ac:dyDescent="0.2">
      <c r="A12" s="33"/>
      <c r="B12" s="33"/>
      <c r="C12" s="33"/>
      <c r="D12" s="33"/>
      <c r="E12" s="33"/>
      <c r="F12" s="33"/>
      <c r="G12" s="33"/>
      <c r="H12" s="33"/>
      <c r="I12" s="33"/>
      <c r="J12" s="33"/>
      <c r="K12" s="33"/>
      <c r="L12" s="33"/>
      <c r="M12" s="33"/>
      <c r="N12" s="33"/>
      <c r="O12" s="33"/>
      <c r="P12" s="33"/>
      <c r="Q12" s="33"/>
      <c r="R12" s="33"/>
      <c r="S12" s="33"/>
    </row>
    <row r="13" spans="1:19" x14ac:dyDescent="0.2">
      <c r="A13" s="33"/>
      <c r="B13" s="33"/>
      <c r="C13" s="33"/>
      <c r="D13" s="33"/>
      <c r="E13" s="33"/>
      <c r="F13" s="33"/>
      <c r="G13" s="33"/>
      <c r="H13" s="33"/>
      <c r="I13" s="33"/>
      <c r="J13" s="33"/>
      <c r="K13" s="33"/>
      <c r="L13" s="33"/>
      <c r="M13" s="33"/>
      <c r="N13" s="33"/>
      <c r="O13" s="33"/>
      <c r="P13" s="33"/>
      <c r="Q13" s="33"/>
      <c r="R13" s="33"/>
      <c r="S13" s="33"/>
    </row>
    <row r="14" spans="1:19" x14ac:dyDescent="0.2">
      <c r="A14" s="33"/>
      <c r="B14" s="33"/>
      <c r="C14" s="33"/>
      <c r="D14" s="33"/>
      <c r="E14" s="33"/>
      <c r="F14" s="33"/>
      <c r="G14" s="33"/>
      <c r="H14" s="33"/>
      <c r="I14" s="33"/>
      <c r="J14" s="33"/>
      <c r="K14" s="33"/>
      <c r="L14" s="33"/>
      <c r="M14" s="33"/>
      <c r="N14" s="33"/>
      <c r="O14" s="33"/>
      <c r="P14" s="33"/>
      <c r="Q14" s="33"/>
      <c r="R14" s="33"/>
      <c r="S14" s="33"/>
    </row>
    <row r="15" spans="1:19" x14ac:dyDescent="0.2">
      <c r="A15" s="33"/>
      <c r="B15" s="33"/>
      <c r="C15" s="33"/>
      <c r="D15" s="33"/>
      <c r="E15" s="33"/>
      <c r="F15" s="33"/>
      <c r="G15" s="33"/>
      <c r="H15" s="33"/>
      <c r="I15" s="33"/>
      <c r="J15" s="33"/>
      <c r="K15" s="33"/>
      <c r="L15" s="33"/>
      <c r="M15" s="33"/>
      <c r="N15" s="33"/>
      <c r="O15" s="33"/>
      <c r="P15" s="33"/>
      <c r="Q15" s="33"/>
      <c r="R15" s="33"/>
      <c r="S15" s="33"/>
    </row>
    <row r="16" spans="1:19" x14ac:dyDescent="0.2">
      <c r="A16" s="33"/>
      <c r="B16" s="33"/>
      <c r="C16" s="33"/>
      <c r="D16" s="33"/>
      <c r="E16" s="33"/>
      <c r="F16" s="33"/>
      <c r="G16" s="33"/>
      <c r="H16" s="33"/>
      <c r="I16" s="33"/>
      <c r="J16" s="33"/>
      <c r="K16" s="33"/>
      <c r="L16" s="33"/>
      <c r="M16" s="33"/>
      <c r="N16" s="33"/>
      <c r="O16" s="33"/>
      <c r="P16" s="33"/>
      <c r="Q16" s="33"/>
      <c r="R16" s="33"/>
      <c r="S16" s="33"/>
    </row>
    <row r="17" spans="1:19" x14ac:dyDescent="0.2">
      <c r="A17" s="33"/>
      <c r="B17" s="33"/>
      <c r="C17" s="33"/>
      <c r="D17" s="33"/>
      <c r="E17" s="33"/>
      <c r="F17" s="33"/>
      <c r="G17" s="33"/>
      <c r="H17" s="33"/>
      <c r="I17" s="33"/>
      <c r="J17" s="33"/>
      <c r="K17" s="33"/>
      <c r="L17" s="33"/>
      <c r="M17" s="33"/>
      <c r="N17" s="33"/>
      <c r="O17" s="33"/>
      <c r="P17" s="33"/>
      <c r="Q17" s="33"/>
      <c r="R17" s="33"/>
      <c r="S17" s="33"/>
    </row>
    <row r="18" spans="1:19" x14ac:dyDescent="0.2">
      <c r="A18" s="33"/>
      <c r="B18" s="33"/>
      <c r="C18" s="33"/>
      <c r="D18" s="33"/>
      <c r="E18" s="33"/>
      <c r="F18" s="33"/>
      <c r="G18" s="33"/>
      <c r="H18" s="33"/>
      <c r="I18" s="33"/>
      <c r="J18" s="33"/>
      <c r="K18" s="33"/>
      <c r="L18" s="33"/>
      <c r="M18" s="33"/>
      <c r="N18" s="33"/>
      <c r="O18" s="33"/>
      <c r="P18" s="33"/>
      <c r="Q18" s="33"/>
      <c r="R18" s="33"/>
      <c r="S18" s="33"/>
    </row>
    <row r="19" spans="1:19" x14ac:dyDescent="0.2">
      <c r="A19" s="33"/>
      <c r="B19" s="33"/>
      <c r="C19" s="33"/>
      <c r="D19" s="33"/>
      <c r="E19" s="33"/>
      <c r="F19" s="33"/>
      <c r="G19" s="33"/>
      <c r="H19" s="33"/>
      <c r="I19" s="33"/>
      <c r="J19" s="33"/>
      <c r="K19" s="33"/>
      <c r="L19" s="33"/>
      <c r="M19" s="33"/>
      <c r="N19" s="33"/>
      <c r="O19" s="33"/>
      <c r="P19" s="33"/>
      <c r="Q19" s="33"/>
      <c r="R19" s="33"/>
      <c r="S19" s="33"/>
    </row>
    <row r="20" spans="1:19" x14ac:dyDescent="0.2">
      <c r="A20" s="33"/>
      <c r="B20" s="33"/>
      <c r="C20" s="33"/>
      <c r="D20" s="33"/>
      <c r="E20" s="33"/>
      <c r="F20" s="33"/>
      <c r="G20" s="33"/>
      <c r="H20" s="33"/>
      <c r="I20" s="33"/>
      <c r="J20" s="33"/>
      <c r="K20" s="33"/>
      <c r="L20" s="33"/>
      <c r="M20" s="33"/>
      <c r="N20" s="33"/>
      <c r="O20" s="33"/>
      <c r="P20" s="33"/>
      <c r="Q20" s="33"/>
      <c r="R20" s="33"/>
      <c r="S20" s="33"/>
    </row>
    <row r="21" spans="1:19" x14ac:dyDescent="0.2">
      <c r="A21" s="33"/>
      <c r="B21" s="33"/>
      <c r="C21" s="33"/>
      <c r="D21" s="33"/>
      <c r="E21" s="33"/>
      <c r="F21" s="33"/>
      <c r="G21" s="33"/>
      <c r="H21" s="33"/>
      <c r="I21" s="33"/>
      <c r="J21" s="33"/>
      <c r="K21" s="33"/>
      <c r="L21" s="33"/>
      <c r="M21" s="33"/>
      <c r="N21" s="33"/>
      <c r="O21" s="33"/>
      <c r="P21" s="33"/>
      <c r="Q21" s="33"/>
      <c r="R21" s="33"/>
      <c r="S21" s="33"/>
    </row>
    <row r="22" spans="1:19" x14ac:dyDescent="0.2">
      <c r="A22" s="33"/>
      <c r="B22" s="33"/>
      <c r="C22" s="33"/>
      <c r="D22" s="33"/>
      <c r="E22" s="33"/>
      <c r="F22" s="33"/>
      <c r="G22" s="33"/>
      <c r="H22" s="33"/>
      <c r="I22" s="33"/>
      <c r="J22" s="33"/>
      <c r="K22" s="33"/>
      <c r="L22" s="33"/>
      <c r="M22" s="33"/>
      <c r="N22" s="33"/>
      <c r="O22" s="33"/>
      <c r="P22" s="33"/>
      <c r="Q22" s="33"/>
      <c r="R22" s="33"/>
      <c r="S22" s="33"/>
    </row>
    <row r="23" spans="1:19" x14ac:dyDescent="0.2">
      <c r="A23" s="33"/>
      <c r="B23" s="33"/>
      <c r="C23" s="33"/>
      <c r="D23" s="33"/>
      <c r="E23" s="33"/>
      <c r="F23" s="33"/>
      <c r="G23" s="33"/>
      <c r="H23" s="33"/>
      <c r="I23" s="33"/>
      <c r="J23" s="33"/>
      <c r="K23" s="33"/>
      <c r="L23" s="33"/>
      <c r="M23" s="33"/>
      <c r="N23" s="33"/>
      <c r="O23" s="33"/>
      <c r="P23" s="33"/>
      <c r="Q23" s="33"/>
      <c r="R23" s="33"/>
      <c r="S23" s="33"/>
    </row>
    <row r="24" spans="1:19" x14ac:dyDescent="0.2">
      <c r="A24" s="33"/>
      <c r="B24" s="33"/>
      <c r="C24" s="33"/>
      <c r="D24" s="33"/>
      <c r="E24" s="33"/>
      <c r="F24" s="33"/>
      <c r="G24" s="33"/>
      <c r="H24" s="33"/>
      <c r="I24" s="33"/>
      <c r="J24" s="33"/>
      <c r="K24" s="33"/>
      <c r="L24" s="33"/>
      <c r="M24" s="33"/>
      <c r="N24" s="33"/>
      <c r="O24" s="33"/>
      <c r="P24" s="33"/>
      <c r="Q24" s="33"/>
      <c r="R24" s="33"/>
      <c r="S24" s="33"/>
    </row>
    <row r="25" spans="1:19" x14ac:dyDescent="0.2">
      <c r="A25" s="33"/>
      <c r="B25" s="33"/>
      <c r="C25" s="33"/>
      <c r="D25" s="33"/>
      <c r="E25" s="33"/>
      <c r="F25" s="33"/>
      <c r="G25" s="33"/>
      <c r="H25" s="33"/>
      <c r="I25" s="33"/>
      <c r="J25" s="33"/>
      <c r="K25" s="33"/>
      <c r="L25" s="33"/>
      <c r="M25" s="33"/>
      <c r="N25" s="33"/>
      <c r="O25" s="33"/>
      <c r="P25" s="33"/>
      <c r="Q25" s="33"/>
      <c r="R25" s="33"/>
      <c r="S25" s="33"/>
    </row>
    <row r="26" spans="1:19" x14ac:dyDescent="0.2">
      <c r="A26" s="33"/>
      <c r="B26" s="33"/>
      <c r="C26" s="33"/>
      <c r="D26" s="33"/>
      <c r="E26" s="33"/>
      <c r="F26" s="33"/>
      <c r="G26" s="33"/>
      <c r="H26" s="33"/>
      <c r="I26" s="33"/>
      <c r="J26" s="33"/>
      <c r="K26" s="33"/>
      <c r="L26" s="33"/>
      <c r="M26" s="33"/>
      <c r="N26" s="33"/>
      <c r="O26" s="33"/>
      <c r="P26" s="33"/>
      <c r="Q26" s="33"/>
      <c r="R26" s="33"/>
      <c r="S26" s="33"/>
    </row>
    <row r="27" spans="1:19" x14ac:dyDescent="0.2">
      <c r="A27" s="33"/>
      <c r="B27" s="33"/>
      <c r="C27" s="33"/>
      <c r="D27" s="33"/>
      <c r="E27" s="33"/>
      <c r="F27" s="33"/>
      <c r="G27" s="33"/>
      <c r="H27" s="33"/>
      <c r="I27" s="33"/>
      <c r="J27" s="33"/>
      <c r="K27" s="33"/>
      <c r="L27" s="33"/>
      <c r="M27" s="33"/>
      <c r="N27" s="33"/>
      <c r="O27" s="33"/>
      <c r="P27" s="33"/>
      <c r="Q27" s="33"/>
      <c r="R27" s="33"/>
      <c r="S27" s="33"/>
    </row>
    <row r="28" spans="1:19" x14ac:dyDescent="0.2">
      <c r="A28" s="33"/>
      <c r="B28" s="33"/>
      <c r="C28" s="33"/>
      <c r="D28" s="33"/>
      <c r="E28" s="33"/>
      <c r="F28" s="33"/>
      <c r="G28" s="33"/>
      <c r="H28" s="33"/>
      <c r="I28" s="33"/>
      <c r="J28" s="33"/>
      <c r="K28" s="33"/>
      <c r="L28" s="33"/>
      <c r="M28" s="33"/>
      <c r="N28" s="33"/>
      <c r="O28" s="33"/>
      <c r="P28" s="33"/>
      <c r="Q28" s="33"/>
      <c r="R28" s="33"/>
      <c r="S28" s="33"/>
    </row>
    <row r="29" spans="1:19" x14ac:dyDescent="0.2">
      <c r="A29" s="33"/>
      <c r="B29" s="33"/>
      <c r="C29" s="33"/>
      <c r="D29" s="33"/>
      <c r="E29" s="33"/>
      <c r="F29" s="33"/>
      <c r="G29" s="33"/>
      <c r="H29" s="33"/>
      <c r="I29" s="33"/>
      <c r="J29" s="33"/>
      <c r="K29" s="33"/>
      <c r="L29" s="33"/>
      <c r="M29" s="33"/>
      <c r="N29" s="33"/>
      <c r="O29" s="33"/>
      <c r="P29" s="33"/>
      <c r="Q29" s="33"/>
      <c r="R29" s="33"/>
      <c r="S29" s="33"/>
    </row>
    <row r="30" spans="1:19" x14ac:dyDescent="0.2">
      <c r="A30" s="33"/>
      <c r="B30" s="33"/>
      <c r="C30" s="33"/>
      <c r="D30" s="33"/>
      <c r="E30" s="33"/>
      <c r="F30" s="33"/>
      <c r="G30" s="33"/>
      <c r="H30" s="33"/>
      <c r="I30" s="33"/>
      <c r="J30" s="33"/>
      <c r="K30" s="33"/>
      <c r="L30" s="33"/>
      <c r="M30" s="33"/>
      <c r="N30" s="33"/>
      <c r="O30" s="33"/>
      <c r="P30" s="33"/>
      <c r="Q30" s="33"/>
      <c r="R30" s="33"/>
      <c r="S30" s="33"/>
    </row>
    <row r="31" spans="1:19" x14ac:dyDescent="0.2">
      <c r="A31" s="33"/>
      <c r="B31" s="33"/>
      <c r="C31" s="33"/>
      <c r="D31" s="33"/>
      <c r="E31" s="33"/>
      <c r="F31" s="33"/>
      <c r="G31" s="33"/>
      <c r="H31" s="33"/>
      <c r="I31" s="33"/>
      <c r="J31" s="33"/>
      <c r="K31" s="33"/>
      <c r="L31" s="33"/>
      <c r="M31" s="33"/>
      <c r="N31" s="33"/>
      <c r="O31" s="33"/>
      <c r="P31" s="33"/>
      <c r="Q31" s="33"/>
      <c r="R31" s="33"/>
      <c r="S31" s="33"/>
    </row>
    <row r="32" spans="1:19" x14ac:dyDescent="0.2">
      <c r="A32" s="33"/>
      <c r="B32" s="33"/>
      <c r="C32" s="33"/>
      <c r="D32" s="33"/>
      <c r="E32" s="33"/>
      <c r="F32" s="33"/>
      <c r="G32" s="33"/>
      <c r="H32" s="33"/>
      <c r="I32" s="33"/>
      <c r="J32" s="33"/>
      <c r="K32" s="33"/>
      <c r="L32" s="33"/>
      <c r="M32" s="33"/>
      <c r="N32" s="33"/>
      <c r="O32" s="33"/>
      <c r="P32" s="33"/>
      <c r="Q32" s="33"/>
      <c r="R32" s="33"/>
      <c r="S32" s="33"/>
    </row>
    <row r="33" spans="1:19" x14ac:dyDescent="0.2">
      <c r="A33" s="33"/>
      <c r="B33" s="33"/>
      <c r="C33" s="33"/>
      <c r="D33" s="33"/>
      <c r="E33" s="33"/>
      <c r="F33" s="33"/>
      <c r="G33" s="33"/>
      <c r="H33" s="33"/>
      <c r="I33" s="33"/>
      <c r="J33" s="33"/>
      <c r="K33" s="33"/>
      <c r="L33" s="33"/>
      <c r="M33" s="33"/>
      <c r="N33" s="33"/>
      <c r="O33" s="33"/>
      <c r="P33" s="33"/>
      <c r="Q33" s="33"/>
      <c r="R33" s="33"/>
      <c r="S33" s="33"/>
    </row>
    <row r="34" spans="1:19" x14ac:dyDescent="0.2">
      <c r="A34" s="33"/>
      <c r="B34" s="33"/>
      <c r="C34" s="33"/>
      <c r="D34" s="33"/>
      <c r="E34" s="33"/>
      <c r="F34" s="33"/>
      <c r="G34" s="33"/>
      <c r="H34" s="33"/>
      <c r="I34" s="33"/>
      <c r="J34" s="33"/>
      <c r="K34" s="33"/>
      <c r="L34" s="33"/>
      <c r="M34" s="33"/>
      <c r="N34" s="33"/>
      <c r="O34" s="33"/>
      <c r="P34" s="33"/>
      <c r="Q34" s="33"/>
      <c r="R34" s="33"/>
      <c r="S34" s="33"/>
    </row>
    <row r="35" spans="1:19" x14ac:dyDescent="0.2">
      <c r="A35" s="33"/>
      <c r="B35" s="33"/>
      <c r="C35" s="33"/>
      <c r="D35" s="33"/>
      <c r="E35" s="33"/>
      <c r="F35" s="33"/>
      <c r="G35" s="33"/>
      <c r="H35" s="33"/>
      <c r="I35" s="33"/>
      <c r="J35" s="33"/>
      <c r="K35" s="33"/>
      <c r="L35" s="33"/>
      <c r="M35" s="33"/>
      <c r="N35" s="33"/>
      <c r="O35" s="33"/>
      <c r="P35" s="33"/>
      <c r="Q35" s="33"/>
      <c r="R35" s="33"/>
      <c r="S35" s="33"/>
    </row>
    <row r="36" spans="1:19" x14ac:dyDescent="0.2">
      <c r="A36" s="33"/>
      <c r="B36" s="33"/>
      <c r="C36" s="33"/>
      <c r="D36" s="33"/>
      <c r="E36" s="33"/>
      <c r="F36" s="33"/>
      <c r="G36" s="33"/>
      <c r="H36" s="33"/>
      <c r="I36" s="33"/>
      <c r="J36" s="33"/>
      <c r="K36" s="33"/>
      <c r="L36" s="33"/>
      <c r="M36" s="33"/>
      <c r="N36" s="33"/>
      <c r="O36" s="33"/>
      <c r="P36" s="33"/>
      <c r="Q36" s="33"/>
      <c r="R36" s="33"/>
      <c r="S36" s="33"/>
    </row>
    <row r="37" spans="1:19" x14ac:dyDescent="0.2">
      <c r="A37" s="33"/>
      <c r="B37" s="33"/>
      <c r="C37" s="33"/>
      <c r="D37" s="33"/>
      <c r="E37" s="33"/>
      <c r="F37" s="33"/>
      <c r="G37" s="33"/>
      <c r="H37" s="33"/>
      <c r="I37" s="33"/>
      <c r="J37" s="33"/>
      <c r="K37" s="33"/>
      <c r="L37" s="33"/>
      <c r="M37" s="33"/>
      <c r="N37" s="33"/>
      <c r="O37" s="33"/>
      <c r="P37" s="33"/>
      <c r="Q37" s="33"/>
      <c r="R37" s="33"/>
      <c r="S37" s="33"/>
    </row>
    <row r="38" spans="1:19" x14ac:dyDescent="0.2">
      <c r="A38" s="33"/>
      <c r="B38" s="33"/>
      <c r="C38" s="33"/>
      <c r="D38" s="33"/>
      <c r="E38" s="33"/>
      <c r="F38" s="33"/>
      <c r="G38" s="33"/>
      <c r="H38" s="33"/>
      <c r="I38" s="33"/>
      <c r="J38" s="33"/>
      <c r="K38" s="33"/>
      <c r="L38" s="33"/>
      <c r="M38" s="33"/>
      <c r="N38" s="33"/>
      <c r="O38" s="33"/>
      <c r="P38" s="33"/>
      <c r="Q38" s="33"/>
      <c r="R38" s="33"/>
      <c r="S38" s="33"/>
    </row>
    <row r="39" spans="1:19" x14ac:dyDescent="0.2">
      <c r="A39" s="33"/>
      <c r="B39" s="33"/>
      <c r="C39" s="33"/>
      <c r="D39" s="33"/>
      <c r="E39" s="33"/>
      <c r="F39" s="33"/>
      <c r="G39" s="33"/>
      <c r="H39" s="33"/>
      <c r="I39" s="33"/>
      <c r="J39" s="33"/>
      <c r="K39" s="33"/>
      <c r="L39" s="33"/>
      <c r="M39" s="33"/>
      <c r="N39" s="33"/>
      <c r="O39" s="33"/>
      <c r="P39" s="33"/>
      <c r="Q39" s="33"/>
      <c r="R39" s="33"/>
      <c r="S39" s="33"/>
    </row>
    <row r="40" spans="1:19" x14ac:dyDescent="0.2">
      <c r="A40" s="33"/>
      <c r="B40" s="33"/>
      <c r="C40" s="33"/>
      <c r="D40" s="33"/>
      <c r="E40" s="33"/>
      <c r="F40" s="33"/>
      <c r="G40" s="33"/>
      <c r="H40" s="33"/>
      <c r="I40" s="33"/>
      <c r="J40" s="33"/>
      <c r="K40" s="33"/>
      <c r="L40" s="33"/>
      <c r="M40" s="33"/>
      <c r="N40" s="33"/>
      <c r="O40" s="33"/>
      <c r="P40" s="33"/>
      <c r="Q40" s="33"/>
      <c r="R40" s="33"/>
      <c r="S40" s="33"/>
    </row>
    <row r="41" spans="1:19" x14ac:dyDescent="0.2">
      <c r="A41" s="33"/>
      <c r="B41" s="33"/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</row>
    <row r="42" spans="1:19" x14ac:dyDescent="0.2">
      <c r="A42" s="33"/>
      <c r="B42" s="33"/>
      <c r="C42" s="33"/>
      <c r="D42" s="33"/>
      <c r="E42" s="33"/>
      <c r="F42" s="33"/>
      <c r="G42" s="33"/>
      <c r="H42" s="33"/>
      <c r="I42" s="33"/>
      <c r="J42" s="33"/>
      <c r="K42" s="33"/>
      <c r="L42" s="33"/>
      <c r="M42" s="33"/>
      <c r="N42" s="33"/>
      <c r="O42" s="33"/>
      <c r="P42" s="33"/>
      <c r="Q42" s="33"/>
      <c r="R42" s="33"/>
      <c r="S42" s="33"/>
    </row>
    <row r="43" spans="1:19" x14ac:dyDescent="0.2">
      <c r="A43" s="33"/>
      <c r="B43" s="33"/>
      <c r="C43" s="33"/>
      <c r="D43" s="33"/>
      <c r="E43" s="33"/>
      <c r="F43" s="33"/>
      <c r="G43" s="33"/>
      <c r="H43" s="33"/>
      <c r="I43" s="33"/>
      <c r="J43" s="33"/>
      <c r="K43" s="33"/>
      <c r="L43" s="33"/>
      <c r="M43" s="33"/>
      <c r="N43" s="33"/>
      <c r="O43" s="33"/>
      <c r="P43" s="33"/>
      <c r="Q43" s="33"/>
      <c r="R43" s="33"/>
      <c r="S43" s="33"/>
    </row>
    <row r="44" spans="1:19" x14ac:dyDescent="0.2">
      <c r="A44" s="33"/>
      <c r="B44" s="33"/>
      <c r="C44" s="33"/>
      <c r="D44" s="33"/>
      <c r="E44" s="33"/>
      <c r="F44" s="33"/>
      <c r="G44" s="33"/>
      <c r="H44" s="33"/>
      <c r="I44" s="33"/>
      <c r="J44" s="33"/>
      <c r="K44" s="33"/>
      <c r="L44" s="33"/>
      <c r="M44" s="33"/>
      <c r="N44" s="33"/>
      <c r="O44" s="33"/>
      <c r="P44" s="33"/>
      <c r="Q44" s="33"/>
      <c r="R44" s="33"/>
      <c r="S44" s="33"/>
    </row>
    <row r="45" spans="1:19" x14ac:dyDescent="0.2">
      <c r="A45" s="33"/>
      <c r="B45" s="33"/>
      <c r="C45" s="33"/>
      <c r="D45" s="33"/>
      <c r="E45" s="33"/>
      <c r="F45" s="33"/>
      <c r="G45" s="33"/>
      <c r="H45" s="33"/>
      <c r="I45" s="33"/>
      <c r="J45" s="33"/>
      <c r="K45" s="33"/>
      <c r="L45" s="33"/>
      <c r="M45" s="33"/>
      <c r="N45" s="33"/>
      <c r="O45" s="33"/>
      <c r="P45" s="33"/>
      <c r="Q45" s="33"/>
      <c r="R45" s="33"/>
      <c r="S45" s="33"/>
    </row>
    <row r="46" spans="1:19" x14ac:dyDescent="0.2">
      <c r="A46" s="33"/>
      <c r="B46" s="33"/>
      <c r="C46" s="33"/>
      <c r="D46" s="33"/>
      <c r="E46" s="33"/>
      <c r="F46" s="33"/>
      <c r="G46" s="33"/>
      <c r="H46" s="33"/>
      <c r="I46" s="33"/>
      <c r="J46" s="33"/>
      <c r="K46" s="33"/>
      <c r="L46" s="33"/>
      <c r="M46" s="33"/>
      <c r="N46" s="33"/>
      <c r="O46" s="33"/>
      <c r="P46" s="33"/>
      <c r="Q46" s="33"/>
      <c r="R46" s="33"/>
      <c r="S46" s="33"/>
    </row>
    <row r="47" spans="1:19" x14ac:dyDescent="0.2">
      <c r="A47" s="33"/>
      <c r="B47" s="33"/>
      <c r="C47" s="33"/>
      <c r="D47" s="33"/>
      <c r="E47" s="33"/>
      <c r="F47" s="33"/>
      <c r="G47" s="33"/>
      <c r="H47" s="33"/>
      <c r="I47" s="33"/>
      <c r="J47" s="33"/>
      <c r="K47" s="33"/>
      <c r="L47" s="33"/>
      <c r="M47" s="33"/>
      <c r="N47" s="33"/>
      <c r="O47" s="33"/>
      <c r="P47" s="33"/>
      <c r="Q47" s="33"/>
      <c r="R47" s="33"/>
      <c r="S47" s="33"/>
    </row>
    <row r="48" spans="1:19" x14ac:dyDescent="0.2">
      <c r="A48" s="33"/>
      <c r="B48" s="33"/>
      <c r="C48" s="33"/>
      <c r="D48" s="33"/>
      <c r="E48" s="33"/>
      <c r="F48" s="33"/>
      <c r="G48" s="33"/>
      <c r="H48" s="33"/>
      <c r="I48" s="33"/>
      <c r="J48" s="33"/>
      <c r="K48" s="33"/>
      <c r="L48" s="33"/>
      <c r="M48" s="33"/>
      <c r="N48" s="33"/>
      <c r="O48" s="33"/>
      <c r="P48" s="33"/>
      <c r="Q48" s="33"/>
      <c r="R48" s="33"/>
      <c r="S48" s="33"/>
    </row>
    <row r="49" spans="1:19" x14ac:dyDescent="0.2">
      <c r="A49" s="33"/>
      <c r="B49" s="33"/>
      <c r="C49" s="33"/>
      <c r="D49" s="33"/>
      <c r="E49" s="33"/>
      <c r="F49" s="33"/>
      <c r="G49" s="33"/>
      <c r="H49" s="33"/>
      <c r="I49" s="33"/>
      <c r="J49" s="33"/>
      <c r="K49" s="33"/>
      <c r="L49" s="33"/>
      <c r="M49" s="33"/>
      <c r="N49" s="33"/>
      <c r="O49" s="33"/>
      <c r="P49" s="33"/>
      <c r="Q49" s="33"/>
      <c r="R49" s="33"/>
      <c r="S49" s="33"/>
    </row>
    <row r="50" spans="1:19" x14ac:dyDescent="0.2">
      <c r="A50" s="33"/>
      <c r="B50" s="33"/>
      <c r="C50" s="33"/>
      <c r="D50" s="33"/>
      <c r="E50" s="33"/>
      <c r="F50" s="33"/>
      <c r="G50" s="33"/>
      <c r="H50" s="33"/>
      <c r="I50" s="33"/>
      <c r="J50" s="33"/>
      <c r="K50" s="33"/>
      <c r="L50" s="33"/>
      <c r="M50" s="33"/>
      <c r="N50" s="33"/>
      <c r="O50" s="33"/>
      <c r="P50" s="33"/>
      <c r="Q50" s="33"/>
      <c r="R50" s="33"/>
      <c r="S50" s="33"/>
    </row>
    <row r="51" spans="1:19" x14ac:dyDescent="0.2">
      <c r="A51" s="33"/>
      <c r="B51" s="33"/>
      <c r="C51" s="33"/>
      <c r="D51" s="33"/>
      <c r="E51" s="33"/>
      <c r="F51" s="33"/>
      <c r="G51" s="33"/>
      <c r="H51" s="33"/>
      <c r="I51" s="33"/>
      <c r="J51" s="33"/>
      <c r="K51" s="33"/>
      <c r="L51" s="33"/>
      <c r="M51" s="33"/>
      <c r="N51" s="33"/>
      <c r="O51" s="33"/>
      <c r="P51" s="33"/>
      <c r="Q51" s="33"/>
      <c r="R51" s="33"/>
      <c r="S51" s="33"/>
    </row>
    <row r="52" spans="1:19" x14ac:dyDescent="0.2">
      <c r="A52" s="33"/>
      <c r="B52" s="33"/>
      <c r="C52" s="33"/>
      <c r="D52" s="33"/>
      <c r="E52" s="33"/>
      <c r="F52" s="33"/>
      <c r="G52" s="33"/>
      <c r="H52" s="33"/>
      <c r="I52" s="33"/>
      <c r="J52" s="33"/>
      <c r="K52" s="33"/>
      <c r="L52" s="33"/>
      <c r="M52" s="33"/>
      <c r="N52" s="33"/>
      <c r="O52" s="33"/>
      <c r="P52" s="33"/>
      <c r="Q52" s="33"/>
      <c r="R52" s="33"/>
      <c r="S52" s="33"/>
    </row>
    <row r="53" spans="1:19" x14ac:dyDescent="0.2">
      <c r="A53" s="33"/>
      <c r="B53" s="33"/>
      <c r="C53" s="33"/>
      <c r="D53" s="33"/>
      <c r="E53" s="33"/>
      <c r="F53" s="33"/>
      <c r="G53" s="33"/>
      <c r="H53" s="33"/>
      <c r="I53" s="33"/>
      <c r="J53" s="33"/>
      <c r="K53" s="33"/>
      <c r="L53" s="33"/>
      <c r="M53" s="33"/>
      <c r="N53" s="33"/>
      <c r="O53" s="33"/>
      <c r="P53" s="33"/>
      <c r="Q53" s="33"/>
      <c r="R53" s="33"/>
      <c r="S53" s="33"/>
    </row>
    <row r="54" spans="1:19" x14ac:dyDescent="0.2">
      <c r="A54" s="33"/>
      <c r="B54" s="33"/>
      <c r="C54" s="33"/>
      <c r="D54" s="33"/>
      <c r="E54" s="33"/>
      <c r="F54" s="33"/>
      <c r="G54" s="33"/>
      <c r="H54" s="33"/>
      <c r="I54" s="33"/>
      <c r="J54" s="33"/>
      <c r="K54" s="33"/>
      <c r="L54" s="33"/>
      <c r="M54" s="33"/>
      <c r="N54" s="33"/>
      <c r="O54" s="33"/>
      <c r="P54" s="33"/>
      <c r="Q54" s="33"/>
      <c r="R54" s="33"/>
      <c r="S54" s="33"/>
    </row>
    <row r="55" spans="1:19" x14ac:dyDescent="0.2">
      <c r="A55" s="33"/>
      <c r="B55" s="33"/>
      <c r="C55" s="33"/>
      <c r="D55" s="33"/>
      <c r="E55" s="33"/>
      <c r="F55" s="33"/>
      <c r="G55" s="33"/>
      <c r="H55" s="33"/>
      <c r="I55" s="33"/>
      <c r="J55" s="33"/>
      <c r="K55" s="33"/>
      <c r="L55" s="33"/>
      <c r="M55" s="33"/>
      <c r="N55" s="33"/>
      <c r="O55" s="33"/>
      <c r="P55" s="33"/>
      <c r="Q55" s="33"/>
      <c r="R55" s="33"/>
      <c r="S55" s="33"/>
    </row>
    <row r="56" spans="1:19" x14ac:dyDescent="0.2">
      <c r="A56" s="33"/>
      <c r="B56" s="33"/>
      <c r="C56" s="33"/>
      <c r="D56" s="33"/>
      <c r="E56" s="33"/>
      <c r="F56" s="33"/>
      <c r="G56" s="33"/>
      <c r="H56" s="33"/>
      <c r="I56" s="33"/>
      <c r="J56" s="33"/>
      <c r="K56" s="33"/>
      <c r="L56" s="33"/>
      <c r="M56" s="33"/>
      <c r="N56" s="33"/>
      <c r="O56" s="33"/>
      <c r="P56" s="33"/>
      <c r="Q56" s="33"/>
      <c r="R56" s="33"/>
      <c r="S56" s="33"/>
    </row>
    <row r="57" spans="1:19" x14ac:dyDescent="0.2">
      <c r="A57" s="33"/>
      <c r="B57" s="33"/>
      <c r="C57" s="33"/>
      <c r="D57" s="33"/>
      <c r="E57" s="33"/>
      <c r="F57" s="33"/>
      <c r="G57" s="33"/>
      <c r="H57" s="33"/>
      <c r="I57" s="33"/>
      <c r="J57" s="33"/>
      <c r="K57" s="33"/>
      <c r="L57" s="33"/>
      <c r="M57" s="33"/>
      <c r="N57" s="33"/>
      <c r="O57" s="33"/>
      <c r="P57" s="33"/>
      <c r="Q57" s="33"/>
      <c r="R57" s="33"/>
      <c r="S57" s="33"/>
    </row>
    <row r="58" spans="1:19" x14ac:dyDescent="0.2">
      <c r="A58" s="33"/>
      <c r="B58" s="33"/>
      <c r="C58" s="33"/>
      <c r="D58" s="33"/>
      <c r="E58" s="33"/>
      <c r="F58" s="33"/>
      <c r="G58" s="33"/>
      <c r="H58" s="33"/>
      <c r="I58" s="33"/>
      <c r="J58" s="33"/>
      <c r="K58" s="33"/>
      <c r="L58" s="33"/>
      <c r="M58" s="33"/>
      <c r="N58" s="33"/>
      <c r="O58" s="33"/>
      <c r="P58" s="33"/>
      <c r="Q58" s="33"/>
      <c r="R58" s="33"/>
      <c r="S58" s="33"/>
    </row>
    <row r="59" spans="1:19" x14ac:dyDescent="0.2">
      <c r="A59" s="33"/>
      <c r="B59" s="33"/>
      <c r="C59" s="33"/>
      <c r="D59" s="33"/>
      <c r="E59" s="33"/>
      <c r="F59" s="33"/>
      <c r="G59" s="33"/>
      <c r="H59" s="33"/>
      <c r="I59" s="33"/>
      <c r="J59" s="33"/>
      <c r="K59" s="33"/>
      <c r="L59" s="33"/>
      <c r="M59" s="33"/>
      <c r="N59" s="33"/>
      <c r="O59" s="33"/>
      <c r="P59" s="33"/>
      <c r="Q59" s="33"/>
      <c r="R59" s="33"/>
      <c r="S59" s="33"/>
    </row>
    <row r="60" spans="1:19" x14ac:dyDescent="0.2">
      <c r="A60" s="33"/>
      <c r="B60" s="33"/>
      <c r="C60" s="33"/>
      <c r="D60" s="33"/>
      <c r="E60" s="33"/>
      <c r="F60" s="33"/>
      <c r="G60" s="33"/>
      <c r="H60" s="33"/>
      <c r="I60" s="33"/>
      <c r="J60" s="33"/>
      <c r="K60" s="33"/>
      <c r="L60" s="33"/>
      <c r="M60" s="33"/>
      <c r="N60" s="33"/>
      <c r="O60" s="33"/>
      <c r="P60" s="33"/>
      <c r="Q60" s="33"/>
      <c r="R60" s="33"/>
      <c r="S60" s="33"/>
    </row>
    <row r="61" spans="1:19" x14ac:dyDescent="0.2">
      <c r="A61" s="33"/>
      <c r="B61" s="33"/>
      <c r="C61" s="33"/>
      <c r="D61" s="33"/>
      <c r="E61" s="33"/>
      <c r="F61" s="33"/>
      <c r="G61" s="33"/>
      <c r="H61" s="33"/>
      <c r="I61" s="33"/>
      <c r="J61" s="33"/>
      <c r="K61" s="33"/>
      <c r="L61" s="33"/>
      <c r="M61" s="33"/>
      <c r="N61" s="33"/>
      <c r="O61" s="33"/>
      <c r="P61" s="33"/>
      <c r="Q61" s="33"/>
      <c r="R61" s="33"/>
      <c r="S61" s="33"/>
    </row>
    <row r="62" spans="1:19" x14ac:dyDescent="0.2">
      <c r="A62" s="33"/>
      <c r="B62" s="33"/>
      <c r="C62" s="33"/>
      <c r="D62" s="33"/>
      <c r="E62" s="33"/>
      <c r="F62" s="33"/>
      <c r="G62" s="33"/>
      <c r="H62" s="33"/>
      <c r="I62" s="33"/>
      <c r="J62" s="33"/>
      <c r="K62" s="33"/>
      <c r="L62" s="33"/>
      <c r="M62" s="33"/>
      <c r="N62" s="33"/>
      <c r="O62" s="33"/>
      <c r="P62" s="33"/>
      <c r="Q62" s="33"/>
      <c r="R62" s="33"/>
      <c r="S62" s="33"/>
    </row>
    <row r="63" spans="1:19" x14ac:dyDescent="0.2">
      <c r="A63" s="33"/>
      <c r="B63" s="33"/>
      <c r="C63" s="33"/>
      <c r="D63" s="33"/>
      <c r="E63" s="33"/>
      <c r="F63" s="33"/>
      <c r="G63" s="33"/>
      <c r="H63" s="33"/>
      <c r="I63" s="33"/>
      <c r="J63" s="33"/>
      <c r="K63" s="33"/>
      <c r="L63" s="33"/>
      <c r="M63" s="33"/>
      <c r="N63" s="33"/>
      <c r="O63" s="33"/>
      <c r="P63" s="33"/>
      <c r="Q63" s="33"/>
      <c r="R63" s="33"/>
      <c r="S63" s="33"/>
    </row>
    <row r="64" spans="1:19" x14ac:dyDescent="0.2">
      <c r="A64" s="33"/>
      <c r="B64" s="33"/>
      <c r="C64" s="33"/>
      <c r="D64" s="33"/>
      <c r="E64" s="33"/>
      <c r="F64" s="33"/>
      <c r="G64" s="33"/>
      <c r="H64" s="33"/>
      <c r="I64" s="33"/>
      <c r="J64" s="33"/>
      <c r="K64" s="33"/>
      <c r="L64" s="33"/>
      <c r="M64" s="33"/>
      <c r="N64" s="33"/>
      <c r="O64" s="33"/>
      <c r="P64" s="33"/>
      <c r="Q64" s="33"/>
      <c r="R64" s="33"/>
      <c r="S64" s="33"/>
    </row>
    <row r="65" spans="1:19" x14ac:dyDescent="0.2">
      <c r="A65" s="33"/>
      <c r="B65" s="33"/>
      <c r="C65" s="33"/>
      <c r="D65" s="33"/>
      <c r="E65" s="33"/>
      <c r="F65" s="33"/>
      <c r="G65" s="33"/>
      <c r="H65" s="33"/>
      <c r="I65" s="33"/>
      <c r="J65" s="33"/>
      <c r="K65" s="33"/>
      <c r="L65" s="33"/>
      <c r="M65" s="33"/>
      <c r="N65" s="33"/>
      <c r="O65" s="33"/>
      <c r="P65" s="33"/>
      <c r="Q65" s="33"/>
      <c r="R65" s="33"/>
      <c r="S65" s="33"/>
    </row>
    <row r="66" spans="1:19" x14ac:dyDescent="0.2">
      <c r="A66" s="33"/>
      <c r="B66" s="33"/>
      <c r="C66" s="33"/>
      <c r="D66" s="33"/>
      <c r="E66" s="33"/>
      <c r="F66" s="33"/>
      <c r="G66" s="33"/>
      <c r="H66" s="33"/>
      <c r="I66" s="33"/>
      <c r="J66" s="33"/>
      <c r="K66" s="33"/>
      <c r="L66" s="33"/>
      <c r="M66" s="33"/>
      <c r="N66" s="33"/>
      <c r="O66" s="33"/>
      <c r="P66" s="33"/>
      <c r="Q66" s="33"/>
      <c r="R66" s="33"/>
      <c r="S66" s="33"/>
    </row>
    <row r="67" spans="1:19" x14ac:dyDescent="0.2">
      <c r="A67" s="33"/>
      <c r="B67" s="33"/>
      <c r="C67" s="33"/>
      <c r="D67" s="33"/>
      <c r="E67" s="33"/>
      <c r="F67" s="33"/>
      <c r="G67" s="33"/>
      <c r="H67" s="33"/>
      <c r="I67" s="33"/>
      <c r="J67" s="33"/>
      <c r="K67" s="33"/>
      <c r="L67" s="33"/>
      <c r="M67" s="33"/>
      <c r="N67" s="33"/>
      <c r="O67" s="33"/>
      <c r="P67" s="33"/>
      <c r="Q67" s="33"/>
      <c r="R67" s="33"/>
      <c r="S67" s="33"/>
    </row>
    <row r="68" spans="1:19" x14ac:dyDescent="0.2">
      <c r="A68" s="33"/>
      <c r="B68" s="33"/>
      <c r="C68" s="33"/>
      <c r="D68" s="33"/>
      <c r="E68" s="33"/>
      <c r="F68" s="33"/>
      <c r="G68" s="33"/>
      <c r="H68" s="33"/>
      <c r="I68" s="33"/>
      <c r="J68" s="33"/>
      <c r="K68" s="33"/>
      <c r="L68" s="33"/>
      <c r="M68" s="33"/>
      <c r="N68" s="33"/>
      <c r="O68" s="33"/>
      <c r="P68" s="33"/>
      <c r="Q68" s="33"/>
      <c r="R68" s="33"/>
      <c r="S68" s="33"/>
    </row>
    <row r="69" spans="1:19" x14ac:dyDescent="0.2">
      <c r="A69" s="33"/>
      <c r="B69" s="33"/>
      <c r="C69" s="33"/>
      <c r="D69" s="33"/>
      <c r="E69" s="33"/>
      <c r="F69" s="33"/>
      <c r="G69" s="33"/>
      <c r="H69" s="33"/>
      <c r="I69" s="33"/>
      <c r="J69" s="33"/>
      <c r="K69" s="33"/>
      <c r="L69" s="33"/>
      <c r="M69" s="33"/>
      <c r="N69" s="33"/>
      <c r="O69" s="33"/>
      <c r="P69" s="33"/>
      <c r="Q69" s="33"/>
      <c r="R69" s="33"/>
      <c r="S69" s="33"/>
    </row>
    <row r="70" spans="1:19" x14ac:dyDescent="0.2">
      <c r="A70" s="33"/>
      <c r="B70" s="33"/>
      <c r="C70" s="33"/>
      <c r="D70" s="33"/>
      <c r="E70" s="33"/>
      <c r="F70" s="33"/>
      <c r="G70" s="33"/>
      <c r="H70" s="33"/>
      <c r="I70" s="33"/>
      <c r="J70" s="33"/>
      <c r="K70" s="33"/>
      <c r="L70" s="33"/>
      <c r="M70" s="33"/>
      <c r="N70" s="33"/>
      <c r="O70" s="33"/>
      <c r="P70" s="33"/>
      <c r="Q70" s="33"/>
      <c r="R70" s="33"/>
      <c r="S70" s="33"/>
    </row>
    <row r="71" spans="1:19" x14ac:dyDescent="0.2">
      <c r="A71" s="33"/>
      <c r="B71" s="33"/>
      <c r="C71" s="33"/>
      <c r="D71" s="33"/>
      <c r="E71" s="33"/>
      <c r="F71" s="33"/>
      <c r="G71" s="33"/>
      <c r="H71" s="33"/>
      <c r="I71" s="33"/>
      <c r="J71" s="33"/>
      <c r="K71" s="33"/>
      <c r="L71" s="33"/>
      <c r="M71" s="33"/>
      <c r="N71" s="33"/>
      <c r="O71" s="33"/>
      <c r="P71" s="33"/>
      <c r="Q71" s="33"/>
      <c r="R71" s="33"/>
      <c r="S71" s="33"/>
    </row>
    <row r="72" spans="1:19" x14ac:dyDescent="0.2">
      <c r="A72" s="33"/>
      <c r="B72" s="33"/>
      <c r="C72" s="33"/>
      <c r="D72" s="33"/>
      <c r="E72" s="33"/>
      <c r="F72" s="33"/>
      <c r="G72" s="33"/>
      <c r="H72" s="33"/>
      <c r="I72" s="33"/>
      <c r="J72" s="33"/>
      <c r="K72" s="33"/>
      <c r="L72" s="33"/>
      <c r="M72" s="33"/>
      <c r="N72" s="33"/>
      <c r="O72" s="33"/>
      <c r="P72" s="33"/>
      <c r="Q72" s="33"/>
      <c r="R72" s="33"/>
      <c r="S72" s="33"/>
    </row>
    <row r="73" spans="1:19" x14ac:dyDescent="0.2">
      <c r="A73" s="33"/>
      <c r="B73" s="33"/>
      <c r="C73" s="33"/>
      <c r="D73" s="33"/>
      <c r="E73" s="33"/>
      <c r="F73" s="33"/>
      <c r="G73" s="33"/>
      <c r="H73" s="33"/>
      <c r="I73" s="33"/>
      <c r="J73" s="33"/>
      <c r="K73" s="33"/>
      <c r="L73" s="33"/>
      <c r="M73" s="33"/>
      <c r="N73" s="33"/>
      <c r="O73" s="33"/>
      <c r="P73" s="33"/>
      <c r="Q73" s="33"/>
      <c r="R73" s="33"/>
      <c r="S73" s="33"/>
    </row>
    <row r="74" spans="1:19" x14ac:dyDescent="0.2">
      <c r="A74" s="33"/>
      <c r="B74" s="33"/>
      <c r="C74" s="33"/>
      <c r="D74" s="33"/>
      <c r="E74" s="33"/>
      <c r="F74" s="33"/>
      <c r="G74" s="33"/>
      <c r="H74" s="33"/>
      <c r="I74" s="33"/>
      <c r="J74" s="33"/>
      <c r="K74" s="33"/>
      <c r="L74" s="33"/>
      <c r="M74" s="33"/>
      <c r="N74" s="33"/>
      <c r="O74" s="33"/>
      <c r="P74" s="33"/>
      <c r="Q74" s="33"/>
      <c r="R74" s="33"/>
      <c r="S74" s="33"/>
    </row>
    <row r="75" spans="1:19" x14ac:dyDescent="0.2">
      <c r="A75" s="33"/>
      <c r="B75" s="33"/>
      <c r="C75" s="33"/>
      <c r="D75" s="33"/>
      <c r="E75" s="33"/>
      <c r="F75" s="33"/>
      <c r="G75" s="33"/>
      <c r="H75" s="33"/>
      <c r="I75" s="33"/>
      <c r="J75" s="33"/>
      <c r="K75" s="33"/>
      <c r="L75" s="33"/>
      <c r="M75" s="33"/>
      <c r="N75" s="33"/>
      <c r="O75" s="33"/>
      <c r="P75" s="33"/>
      <c r="Q75" s="33"/>
      <c r="R75" s="33"/>
      <c r="S75" s="33"/>
    </row>
    <row r="76" spans="1:19" x14ac:dyDescent="0.2">
      <c r="A76" s="33"/>
      <c r="B76" s="33"/>
      <c r="C76" s="33"/>
      <c r="D76" s="33"/>
      <c r="E76" s="33"/>
      <c r="F76" s="33"/>
      <c r="G76" s="33"/>
      <c r="H76" s="33"/>
      <c r="I76" s="33"/>
      <c r="J76" s="33"/>
      <c r="K76" s="33"/>
      <c r="L76" s="33"/>
      <c r="M76" s="33"/>
      <c r="N76" s="33"/>
      <c r="O76" s="33"/>
      <c r="P76" s="33"/>
      <c r="Q76" s="33"/>
      <c r="R76" s="33"/>
      <c r="S76" s="33"/>
    </row>
    <row r="77" spans="1:19" x14ac:dyDescent="0.2">
      <c r="A77" s="33"/>
      <c r="B77" s="33"/>
      <c r="C77" s="33"/>
      <c r="D77" s="33"/>
      <c r="E77" s="33"/>
      <c r="F77" s="33"/>
      <c r="G77" s="33"/>
      <c r="H77" s="33"/>
      <c r="I77" s="33"/>
      <c r="J77" s="33"/>
      <c r="K77" s="33"/>
      <c r="L77" s="33"/>
      <c r="M77" s="33"/>
      <c r="N77" s="33"/>
      <c r="O77" s="33"/>
      <c r="P77" s="33"/>
      <c r="Q77" s="33"/>
      <c r="R77" s="33"/>
      <c r="S77" s="33"/>
    </row>
    <row r="78" spans="1:19" x14ac:dyDescent="0.2">
      <c r="A78" s="33"/>
      <c r="B78" s="33"/>
      <c r="C78" s="33"/>
      <c r="D78" s="33"/>
      <c r="E78" s="33"/>
      <c r="F78" s="33"/>
      <c r="G78" s="33"/>
      <c r="H78" s="33"/>
      <c r="I78" s="33"/>
      <c r="J78" s="33"/>
      <c r="K78" s="33"/>
      <c r="L78" s="33"/>
      <c r="M78" s="33"/>
      <c r="N78" s="33"/>
      <c r="O78" s="33"/>
      <c r="P78" s="33"/>
      <c r="Q78" s="33"/>
      <c r="R78" s="33"/>
      <c r="S78" s="33"/>
    </row>
    <row r="79" spans="1:19" x14ac:dyDescent="0.2">
      <c r="A79" s="33"/>
      <c r="B79" s="33"/>
      <c r="C79" s="33"/>
      <c r="D79" s="33"/>
      <c r="E79" s="33"/>
      <c r="F79" s="33"/>
      <c r="G79" s="33"/>
      <c r="H79" s="33"/>
      <c r="I79" s="33"/>
      <c r="J79" s="33"/>
      <c r="K79" s="33"/>
      <c r="L79" s="33"/>
      <c r="M79" s="33"/>
      <c r="N79" s="33"/>
      <c r="O79" s="33"/>
      <c r="P79" s="33"/>
      <c r="Q79" s="33"/>
      <c r="R79" s="33"/>
      <c r="S79" s="33"/>
    </row>
    <row r="80" spans="1:19" x14ac:dyDescent="0.2">
      <c r="A80" s="33"/>
      <c r="B80" s="33"/>
      <c r="C80" s="33"/>
      <c r="D80" s="33"/>
      <c r="E80" s="33"/>
      <c r="F80" s="33"/>
      <c r="G80" s="33"/>
      <c r="H80" s="33"/>
      <c r="I80" s="33"/>
      <c r="J80" s="33"/>
      <c r="K80" s="33"/>
      <c r="L80" s="33"/>
      <c r="M80" s="33"/>
      <c r="N80" s="33"/>
      <c r="O80" s="33"/>
      <c r="P80" s="33"/>
      <c r="Q80" s="33"/>
      <c r="R80" s="33"/>
      <c r="S80" s="33"/>
    </row>
    <row r="81" spans="1:19" x14ac:dyDescent="0.2">
      <c r="A81" s="33"/>
      <c r="B81" s="33"/>
      <c r="C81" s="33"/>
      <c r="D81" s="33"/>
      <c r="E81" s="33"/>
      <c r="F81" s="33"/>
      <c r="G81" s="33"/>
      <c r="H81" s="33"/>
      <c r="I81" s="33"/>
      <c r="J81" s="33"/>
      <c r="K81" s="33"/>
      <c r="L81" s="33"/>
      <c r="M81" s="33"/>
      <c r="N81" s="33"/>
      <c r="O81" s="33"/>
      <c r="P81" s="33"/>
      <c r="Q81" s="33"/>
      <c r="R81" s="33"/>
      <c r="S81" s="33"/>
    </row>
    <row r="82" spans="1:19" x14ac:dyDescent="0.2">
      <c r="A82" s="33"/>
      <c r="B82" s="33"/>
      <c r="C82" s="33"/>
      <c r="D82" s="33"/>
      <c r="E82" s="33"/>
      <c r="F82" s="33"/>
      <c r="G82" s="33"/>
      <c r="H82" s="33"/>
      <c r="I82" s="33"/>
      <c r="J82" s="33"/>
      <c r="K82" s="33"/>
      <c r="L82" s="33"/>
      <c r="M82" s="33"/>
      <c r="N82" s="33"/>
      <c r="O82" s="33"/>
      <c r="P82" s="33"/>
      <c r="Q82" s="33"/>
      <c r="R82" s="33"/>
      <c r="S82" s="33"/>
    </row>
    <row r="83" spans="1:19" x14ac:dyDescent="0.2">
      <c r="A83" s="33"/>
      <c r="B83" s="33"/>
      <c r="C83" s="33"/>
      <c r="D83" s="33"/>
      <c r="E83" s="33"/>
      <c r="F83" s="33"/>
      <c r="G83" s="33"/>
      <c r="H83" s="33"/>
      <c r="I83" s="33"/>
      <c r="J83" s="33"/>
      <c r="K83" s="33"/>
      <c r="L83" s="33"/>
      <c r="M83" s="33"/>
      <c r="N83" s="33"/>
      <c r="O83" s="33"/>
      <c r="P83" s="33"/>
      <c r="Q83" s="33"/>
      <c r="R83" s="33"/>
      <c r="S83" s="33"/>
    </row>
    <row r="84" spans="1:19" x14ac:dyDescent="0.2">
      <c r="A84" s="33"/>
      <c r="B84" s="33"/>
      <c r="C84" s="33"/>
      <c r="D84" s="33"/>
      <c r="E84" s="33"/>
      <c r="F84" s="33"/>
      <c r="G84" s="33"/>
      <c r="H84" s="33"/>
      <c r="I84" s="33"/>
      <c r="J84" s="33"/>
      <c r="K84" s="33"/>
      <c r="L84" s="33"/>
      <c r="M84" s="33"/>
      <c r="N84" s="33"/>
      <c r="O84" s="33"/>
      <c r="P84" s="33"/>
      <c r="Q84" s="33"/>
      <c r="R84" s="33"/>
      <c r="S84" s="33"/>
    </row>
    <row r="85" spans="1:19" x14ac:dyDescent="0.2">
      <c r="A85" s="33"/>
      <c r="B85" s="33"/>
      <c r="C85" s="33"/>
      <c r="D85" s="33"/>
      <c r="E85" s="33"/>
      <c r="F85" s="33"/>
      <c r="G85" s="33"/>
      <c r="H85" s="33"/>
      <c r="I85" s="33"/>
      <c r="J85" s="33"/>
      <c r="K85" s="33"/>
      <c r="L85" s="33"/>
      <c r="M85" s="33"/>
      <c r="N85" s="33"/>
      <c r="O85" s="33"/>
      <c r="P85" s="33"/>
      <c r="Q85" s="33"/>
      <c r="R85" s="33"/>
      <c r="S85" s="33"/>
    </row>
    <row r="86" spans="1:19" x14ac:dyDescent="0.2">
      <c r="A86" s="33"/>
      <c r="B86" s="33"/>
      <c r="C86" s="33"/>
      <c r="D86" s="33"/>
      <c r="E86" s="33"/>
      <c r="F86" s="33"/>
      <c r="G86" s="33"/>
      <c r="H86" s="33"/>
      <c r="I86" s="33"/>
      <c r="J86" s="33"/>
      <c r="K86" s="33"/>
      <c r="L86" s="33"/>
      <c r="M86" s="33"/>
      <c r="N86" s="33"/>
      <c r="O86" s="33"/>
      <c r="P86" s="33"/>
      <c r="Q86" s="33"/>
      <c r="R86" s="33"/>
      <c r="S86" s="33"/>
    </row>
    <row r="87" spans="1:19" x14ac:dyDescent="0.2">
      <c r="A87" s="33"/>
      <c r="B87" s="33"/>
      <c r="C87" s="33"/>
      <c r="D87" s="33"/>
      <c r="E87" s="33"/>
      <c r="F87" s="33"/>
      <c r="G87" s="33"/>
      <c r="H87" s="33"/>
      <c r="I87" s="33"/>
      <c r="J87" s="33"/>
      <c r="K87" s="33"/>
      <c r="L87" s="33"/>
      <c r="M87" s="33"/>
      <c r="N87" s="33"/>
      <c r="O87" s="33"/>
      <c r="P87" s="33"/>
      <c r="Q87" s="33"/>
      <c r="R87" s="33"/>
      <c r="S87" s="33"/>
    </row>
    <row r="88" spans="1:19" x14ac:dyDescent="0.2">
      <c r="A88" s="33"/>
      <c r="B88" s="33"/>
      <c r="C88" s="33"/>
      <c r="D88" s="33"/>
      <c r="E88" s="33"/>
      <c r="F88" s="33"/>
      <c r="G88" s="33"/>
      <c r="H88" s="33"/>
      <c r="I88" s="33"/>
      <c r="J88" s="33"/>
      <c r="K88" s="33"/>
      <c r="L88" s="33"/>
      <c r="M88" s="33"/>
      <c r="N88" s="33"/>
      <c r="O88" s="33"/>
      <c r="P88" s="33"/>
      <c r="Q88" s="33"/>
      <c r="R88" s="33"/>
      <c r="S88" s="33"/>
    </row>
    <row r="89" spans="1:19" x14ac:dyDescent="0.2">
      <c r="A89" s="33"/>
      <c r="B89" s="33"/>
      <c r="C89" s="33"/>
      <c r="D89" s="33"/>
      <c r="E89" s="33"/>
      <c r="F89" s="33"/>
      <c r="G89" s="33"/>
      <c r="H89" s="33"/>
      <c r="I89" s="33"/>
      <c r="J89" s="33"/>
      <c r="K89" s="33"/>
      <c r="L89" s="33"/>
      <c r="M89" s="33"/>
      <c r="N89" s="33"/>
      <c r="O89" s="33"/>
      <c r="P89" s="33"/>
      <c r="Q89" s="33"/>
      <c r="R89" s="33"/>
      <c r="S89" s="33"/>
    </row>
    <row r="90" spans="1:19" x14ac:dyDescent="0.2">
      <c r="A90" s="33"/>
      <c r="B90" s="33"/>
      <c r="C90" s="33"/>
      <c r="D90" s="33"/>
      <c r="E90" s="33"/>
      <c r="F90" s="33"/>
      <c r="G90" s="33"/>
      <c r="H90" s="33"/>
      <c r="I90" s="33"/>
      <c r="J90" s="33"/>
      <c r="K90" s="33"/>
      <c r="L90" s="33"/>
      <c r="M90" s="33"/>
      <c r="N90" s="33"/>
      <c r="O90" s="33"/>
      <c r="P90" s="33"/>
      <c r="Q90" s="33"/>
      <c r="R90" s="33"/>
      <c r="S90" s="33"/>
    </row>
    <row r="91" spans="1:19" x14ac:dyDescent="0.2">
      <c r="A91" s="33"/>
      <c r="B91" s="33"/>
      <c r="C91" s="33"/>
      <c r="D91" s="33"/>
      <c r="E91" s="33"/>
      <c r="F91" s="33"/>
      <c r="G91" s="33"/>
      <c r="H91" s="33"/>
      <c r="I91" s="33"/>
      <c r="J91" s="33"/>
      <c r="K91" s="33"/>
      <c r="L91" s="33"/>
      <c r="M91" s="33"/>
      <c r="N91" s="33"/>
      <c r="O91" s="33"/>
      <c r="P91" s="33"/>
      <c r="Q91" s="33"/>
      <c r="R91" s="33"/>
      <c r="S91" s="33"/>
    </row>
    <row r="92" spans="1:19" x14ac:dyDescent="0.2">
      <c r="A92" s="33"/>
      <c r="B92" s="33"/>
      <c r="C92" s="33"/>
      <c r="D92" s="33"/>
      <c r="E92" s="33"/>
      <c r="F92" s="33"/>
      <c r="G92" s="33"/>
      <c r="H92" s="33"/>
      <c r="I92" s="33"/>
      <c r="J92" s="33"/>
      <c r="K92" s="33"/>
      <c r="L92" s="33"/>
      <c r="M92" s="33"/>
      <c r="N92" s="33"/>
      <c r="O92" s="33"/>
      <c r="P92" s="33"/>
      <c r="Q92" s="33"/>
      <c r="R92" s="33"/>
      <c r="S92" s="33"/>
    </row>
    <row r="93" spans="1:19" x14ac:dyDescent="0.2">
      <c r="A93" s="33"/>
      <c r="B93" s="33"/>
      <c r="C93" s="33"/>
      <c r="D93" s="33"/>
      <c r="E93" s="33"/>
      <c r="F93" s="33"/>
      <c r="G93" s="33"/>
      <c r="H93" s="33"/>
      <c r="I93" s="33"/>
      <c r="J93" s="33"/>
      <c r="K93" s="33"/>
      <c r="L93" s="33"/>
      <c r="M93" s="33"/>
      <c r="N93" s="33"/>
      <c r="O93" s="33"/>
      <c r="P93" s="33"/>
      <c r="Q93" s="33"/>
      <c r="R93" s="33"/>
      <c r="S93" s="33"/>
    </row>
    <row r="94" spans="1:19" x14ac:dyDescent="0.2">
      <c r="A94" s="33"/>
      <c r="B94" s="33"/>
      <c r="C94" s="33"/>
      <c r="D94" s="33"/>
      <c r="E94" s="33"/>
      <c r="F94" s="33"/>
      <c r="G94" s="33"/>
      <c r="H94" s="33"/>
      <c r="I94" s="33"/>
      <c r="J94" s="33"/>
      <c r="K94" s="33"/>
      <c r="L94" s="33"/>
      <c r="M94" s="33"/>
      <c r="N94" s="33"/>
      <c r="O94" s="33"/>
      <c r="P94" s="33"/>
      <c r="Q94" s="33"/>
      <c r="R94" s="33"/>
      <c r="S94" s="33"/>
    </row>
    <row r="95" spans="1:19" x14ac:dyDescent="0.2">
      <c r="A95" s="33"/>
      <c r="B95" s="33"/>
      <c r="C95" s="33"/>
      <c r="D95" s="33"/>
      <c r="E95" s="33"/>
      <c r="F95" s="33"/>
      <c r="G95" s="33"/>
      <c r="H95" s="33"/>
      <c r="I95" s="33"/>
      <c r="J95" s="33"/>
      <c r="K95" s="33"/>
      <c r="L95" s="33"/>
      <c r="M95" s="33"/>
      <c r="N95" s="33"/>
      <c r="O95" s="33"/>
      <c r="P95" s="33"/>
      <c r="Q95" s="33"/>
      <c r="R95" s="33"/>
      <c r="S95" s="33"/>
    </row>
    <row r="96" spans="1:19" x14ac:dyDescent="0.2">
      <c r="A96" s="33"/>
      <c r="B96" s="33"/>
      <c r="C96" s="33"/>
      <c r="D96" s="33"/>
      <c r="E96" s="33"/>
      <c r="F96" s="33"/>
      <c r="G96" s="33"/>
      <c r="H96" s="33"/>
      <c r="I96" s="33"/>
      <c r="J96" s="33"/>
      <c r="K96" s="33"/>
      <c r="L96" s="33"/>
      <c r="M96" s="33"/>
      <c r="N96" s="33"/>
      <c r="O96" s="33"/>
      <c r="P96" s="33"/>
      <c r="Q96" s="33"/>
      <c r="R96" s="33"/>
      <c r="S96" s="33"/>
    </row>
    <row r="97" spans="1:19" x14ac:dyDescent="0.2">
      <c r="A97" s="33"/>
      <c r="B97" s="33"/>
      <c r="C97" s="33"/>
      <c r="D97" s="33"/>
      <c r="E97" s="33"/>
      <c r="F97" s="33"/>
      <c r="G97" s="33"/>
      <c r="H97" s="33"/>
      <c r="I97" s="33"/>
      <c r="J97" s="33"/>
      <c r="K97" s="33"/>
      <c r="L97" s="33"/>
      <c r="M97" s="33"/>
      <c r="N97" s="33"/>
      <c r="O97" s="33"/>
      <c r="P97" s="33"/>
      <c r="Q97" s="33"/>
      <c r="R97" s="33"/>
      <c r="S97" s="33"/>
    </row>
    <row r="98" spans="1:19" x14ac:dyDescent="0.2">
      <c r="A98" s="33"/>
      <c r="B98" s="33"/>
      <c r="C98" s="33"/>
      <c r="D98" s="33"/>
      <c r="E98" s="33"/>
      <c r="F98" s="33"/>
      <c r="G98" s="33"/>
      <c r="H98" s="33"/>
      <c r="I98" s="33"/>
      <c r="J98" s="33"/>
      <c r="K98" s="33"/>
      <c r="L98" s="33"/>
      <c r="M98" s="33"/>
      <c r="N98" s="33"/>
      <c r="O98" s="33"/>
      <c r="P98" s="33"/>
      <c r="Q98" s="33"/>
      <c r="R98" s="33"/>
      <c r="S98" s="33"/>
    </row>
    <row r="99" spans="1:19" x14ac:dyDescent="0.2">
      <c r="A99" s="33"/>
      <c r="B99" s="33"/>
      <c r="C99" s="33"/>
      <c r="D99" s="33"/>
      <c r="E99" s="33"/>
      <c r="F99" s="33"/>
      <c r="G99" s="33"/>
      <c r="H99" s="33"/>
      <c r="I99" s="33"/>
      <c r="J99" s="33"/>
      <c r="K99" s="33"/>
      <c r="L99" s="33"/>
      <c r="M99" s="33"/>
      <c r="N99" s="33"/>
      <c r="O99" s="33"/>
      <c r="P99" s="33"/>
      <c r="Q99" s="33"/>
      <c r="R99" s="33"/>
      <c r="S99" s="33"/>
    </row>
    <row r="100" spans="1:19" x14ac:dyDescent="0.2">
      <c r="A100" s="33"/>
      <c r="B100" s="33"/>
      <c r="C100" s="33"/>
      <c r="D100" s="33"/>
      <c r="E100" s="33"/>
      <c r="F100" s="33"/>
      <c r="G100" s="33"/>
      <c r="H100" s="33"/>
      <c r="I100" s="33"/>
      <c r="J100" s="33"/>
      <c r="K100" s="33"/>
      <c r="L100" s="33"/>
      <c r="M100" s="33"/>
      <c r="N100" s="33"/>
      <c r="O100" s="33"/>
      <c r="P100" s="33"/>
      <c r="Q100" s="33"/>
      <c r="R100" s="33"/>
      <c r="S100" s="33"/>
    </row>
    <row r="101" spans="1:19" x14ac:dyDescent="0.2">
      <c r="A101" s="33"/>
      <c r="B101" s="33"/>
      <c r="C101" s="33"/>
      <c r="D101" s="33"/>
      <c r="E101" s="33"/>
      <c r="F101" s="33"/>
      <c r="G101" s="33"/>
      <c r="H101" s="33"/>
      <c r="I101" s="33"/>
      <c r="J101" s="33"/>
      <c r="K101" s="33"/>
      <c r="L101" s="33"/>
      <c r="M101" s="33"/>
      <c r="N101" s="33"/>
      <c r="O101" s="33"/>
      <c r="P101" s="33"/>
      <c r="Q101" s="33"/>
      <c r="R101" s="33"/>
      <c r="S101" s="33"/>
    </row>
    <row r="102" spans="1:19" x14ac:dyDescent="0.2">
      <c r="A102" s="33"/>
      <c r="B102" s="33"/>
      <c r="C102" s="33"/>
      <c r="D102" s="33"/>
      <c r="E102" s="33"/>
      <c r="F102" s="33"/>
      <c r="G102" s="33"/>
      <c r="H102" s="33"/>
      <c r="I102" s="33"/>
      <c r="J102" s="33"/>
      <c r="K102" s="33"/>
      <c r="L102" s="33"/>
      <c r="M102" s="33"/>
      <c r="N102" s="33"/>
      <c r="O102" s="33"/>
      <c r="P102" s="33"/>
      <c r="Q102" s="33"/>
      <c r="R102" s="33"/>
      <c r="S102" s="33"/>
    </row>
    <row r="103" spans="1:19" x14ac:dyDescent="0.2">
      <c r="A103" s="33"/>
      <c r="B103" s="33"/>
      <c r="C103" s="33"/>
      <c r="D103" s="33"/>
      <c r="E103" s="33"/>
      <c r="F103" s="33"/>
      <c r="G103" s="33"/>
      <c r="H103" s="33"/>
      <c r="I103" s="33"/>
      <c r="J103" s="33"/>
      <c r="K103" s="33"/>
      <c r="L103" s="33"/>
      <c r="M103" s="33"/>
      <c r="N103" s="33"/>
      <c r="O103" s="33"/>
      <c r="P103" s="33"/>
      <c r="Q103" s="33"/>
      <c r="R103" s="33"/>
      <c r="S103" s="33"/>
    </row>
    <row r="104" spans="1:19" x14ac:dyDescent="0.2">
      <c r="A104" s="33"/>
      <c r="B104" s="33"/>
      <c r="C104" s="33"/>
      <c r="D104" s="33"/>
      <c r="E104" s="33"/>
      <c r="F104" s="33"/>
      <c r="G104" s="33"/>
      <c r="H104" s="33"/>
      <c r="I104" s="33"/>
      <c r="J104" s="33"/>
      <c r="K104" s="33"/>
      <c r="L104" s="33"/>
      <c r="M104" s="33"/>
      <c r="N104" s="33"/>
      <c r="O104" s="33"/>
      <c r="P104" s="33"/>
      <c r="Q104" s="33"/>
      <c r="R104" s="33"/>
      <c r="S104" s="33"/>
    </row>
    <row r="105" spans="1:19" x14ac:dyDescent="0.2">
      <c r="A105" s="33"/>
      <c r="B105" s="33"/>
      <c r="C105" s="33"/>
      <c r="D105" s="33"/>
      <c r="E105" s="33"/>
      <c r="F105" s="33"/>
      <c r="G105" s="33"/>
      <c r="H105" s="33"/>
      <c r="I105" s="33"/>
      <c r="J105" s="33"/>
      <c r="K105" s="33"/>
      <c r="L105" s="33"/>
      <c r="M105" s="33"/>
      <c r="N105" s="33"/>
      <c r="O105" s="33"/>
      <c r="P105" s="33"/>
      <c r="Q105" s="33"/>
      <c r="R105" s="33"/>
      <c r="S105" s="33"/>
    </row>
    <row r="106" spans="1:19" x14ac:dyDescent="0.2">
      <c r="A106" s="33"/>
      <c r="B106" s="33"/>
      <c r="C106" s="33"/>
      <c r="D106" s="33"/>
      <c r="E106" s="33"/>
      <c r="F106" s="33"/>
      <c r="G106" s="33"/>
      <c r="H106" s="33"/>
      <c r="I106" s="33"/>
      <c r="J106" s="33"/>
      <c r="K106" s="33"/>
      <c r="L106" s="33"/>
      <c r="M106" s="33"/>
      <c r="N106" s="33"/>
      <c r="O106" s="33"/>
      <c r="P106" s="33"/>
      <c r="Q106" s="33"/>
      <c r="R106" s="33"/>
      <c r="S106" s="33"/>
    </row>
    <row r="107" spans="1:19" x14ac:dyDescent="0.2">
      <c r="A107" s="33"/>
      <c r="B107" s="33"/>
      <c r="C107" s="33"/>
      <c r="D107" s="33"/>
      <c r="E107" s="33"/>
      <c r="F107" s="33"/>
      <c r="G107" s="33"/>
      <c r="H107" s="33"/>
      <c r="I107" s="33"/>
      <c r="J107" s="33"/>
      <c r="K107" s="33"/>
      <c r="L107" s="33"/>
      <c r="M107" s="33"/>
      <c r="N107" s="33"/>
      <c r="O107" s="33"/>
      <c r="P107" s="33"/>
      <c r="Q107" s="33"/>
      <c r="R107" s="33"/>
      <c r="S107" s="33"/>
    </row>
    <row r="108" spans="1:19" x14ac:dyDescent="0.2">
      <c r="A108" s="33"/>
      <c r="B108" s="33"/>
      <c r="C108" s="33"/>
      <c r="D108" s="33"/>
      <c r="E108" s="33"/>
      <c r="F108" s="33"/>
      <c r="G108" s="33"/>
      <c r="H108" s="33"/>
      <c r="I108" s="33"/>
      <c r="J108" s="33"/>
      <c r="K108" s="33"/>
      <c r="L108" s="33"/>
      <c r="M108" s="33"/>
      <c r="N108" s="33"/>
      <c r="O108" s="33"/>
      <c r="P108" s="33"/>
      <c r="Q108" s="33"/>
      <c r="R108" s="33"/>
      <c r="S108" s="33"/>
    </row>
    <row r="109" spans="1:19" x14ac:dyDescent="0.2">
      <c r="A109" s="33"/>
      <c r="B109" s="33"/>
      <c r="C109" s="33"/>
      <c r="D109" s="33"/>
      <c r="E109" s="33"/>
      <c r="F109" s="33"/>
      <c r="G109" s="33"/>
      <c r="H109" s="33"/>
      <c r="I109" s="33"/>
      <c r="J109" s="33"/>
      <c r="K109" s="33"/>
      <c r="L109" s="33"/>
      <c r="M109" s="33"/>
      <c r="N109" s="33"/>
      <c r="O109" s="33"/>
      <c r="P109" s="33"/>
      <c r="Q109" s="33"/>
      <c r="R109" s="33"/>
      <c r="S109" s="33"/>
    </row>
    <row r="110" spans="1:19" x14ac:dyDescent="0.2">
      <c r="A110" s="33"/>
      <c r="B110" s="33"/>
      <c r="C110" s="33"/>
      <c r="D110" s="33"/>
      <c r="E110" s="33"/>
      <c r="F110" s="33"/>
      <c r="G110" s="33"/>
      <c r="H110" s="33"/>
      <c r="I110" s="33"/>
      <c r="J110" s="33"/>
      <c r="K110" s="33"/>
      <c r="L110" s="33"/>
      <c r="M110" s="33"/>
      <c r="N110" s="33"/>
      <c r="O110" s="33"/>
      <c r="P110" s="33"/>
      <c r="Q110" s="33"/>
      <c r="R110" s="33"/>
      <c r="S110" s="33"/>
    </row>
    <row r="111" spans="1:19" x14ac:dyDescent="0.2">
      <c r="A111" s="33"/>
      <c r="B111" s="33"/>
      <c r="C111" s="33"/>
      <c r="D111" s="33"/>
      <c r="E111" s="33"/>
      <c r="F111" s="33"/>
      <c r="G111" s="33"/>
      <c r="H111" s="33"/>
      <c r="I111" s="33"/>
      <c r="J111" s="33"/>
      <c r="K111" s="33"/>
      <c r="L111" s="33"/>
      <c r="M111" s="33"/>
      <c r="N111" s="33"/>
      <c r="O111" s="33"/>
      <c r="P111" s="33"/>
      <c r="Q111" s="33"/>
      <c r="R111" s="33"/>
      <c r="S111" s="33"/>
    </row>
    <row r="112" spans="1:19" x14ac:dyDescent="0.2">
      <c r="A112" s="33"/>
      <c r="B112" s="33"/>
      <c r="C112" s="33"/>
      <c r="D112" s="33"/>
      <c r="E112" s="33"/>
      <c r="F112" s="33"/>
      <c r="G112" s="33"/>
      <c r="H112" s="33"/>
      <c r="I112" s="33"/>
      <c r="J112" s="33"/>
      <c r="K112" s="33"/>
      <c r="L112" s="33"/>
      <c r="M112" s="33"/>
      <c r="N112" s="33"/>
      <c r="O112" s="33"/>
      <c r="P112" s="33"/>
      <c r="Q112" s="33"/>
      <c r="R112" s="33"/>
      <c r="S112" s="33"/>
    </row>
    <row r="113" spans="1:19" x14ac:dyDescent="0.2">
      <c r="A113" s="33"/>
      <c r="B113" s="33"/>
      <c r="C113" s="33"/>
      <c r="D113" s="33"/>
      <c r="E113" s="33"/>
      <c r="F113" s="33"/>
      <c r="G113" s="33"/>
      <c r="H113" s="33"/>
      <c r="I113" s="33"/>
      <c r="J113" s="33"/>
      <c r="K113" s="33"/>
      <c r="L113" s="33"/>
      <c r="M113" s="33"/>
      <c r="N113" s="33"/>
      <c r="O113" s="33"/>
      <c r="P113" s="33"/>
      <c r="Q113" s="33"/>
      <c r="R113" s="33"/>
      <c r="S113" s="33"/>
    </row>
    <row r="114" spans="1:19" x14ac:dyDescent="0.2">
      <c r="A114" s="33"/>
      <c r="B114" s="33"/>
      <c r="C114" s="33"/>
      <c r="D114" s="33"/>
      <c r="E114" s="33"/>
      <c r="F114" s="33"/>
      <c r="G114" s="33"/>
      <c r="H114" s="33"/>
      <c r="I114" s="33"/>
      <c r="J114" s="33"/>
      <c r="K114" s="33"/>
      <c r="L114" s="33"/>
      <c r="M114" s="33"/>
      <c r="N114" s="33"/>
      <c r="O114" s="33"/>
      <c r="P114" s="33"/>
      <c r="Q114" s="33"/>
      <c r="R114" s="33"/>
      <c r="S114" s="33"/>
    </row>
    <row r="115" spans="1:19" x14ac:dyDescent="0.2">
      <c r="A115" s="33"/>
      <c r="B115" s="33"/>
      <c r="C115" s="33"/>
      <c r="D115" s="33"/>
      <c r="E115" s="33"/>
      <c r="F115" s="33"/>
      <c r="G115" s="33"/>
      <c r="H115" s="33"/>
      <c r="I115" s="33"/>
      <c r="J115" s="33"/>
      <c r="K115" s="33"/>
      <c r="L115" s="33"/>
      <c r="M115" s="33"/>
      <c r="N115" s="33"/>
      <c r="O115" s="33"/>
      <c r="P115" s="33"/>
      <c r="Q115" s="33"/>
      <c r="R115" s="33"/>
      <c r="S115" s="33"/>
    </row>
    <row r="116" spans="1:19" x14ac:dyDescent="0.2">
      <c r="A116" s="33"/>
      <c r="B116" s="33"/>
      <c r="C116" s="33"/>
      <c r="D116" s="33"/>
      <c r="E116" s="33"/>
      <c r="F116" s="33"/>
      <c r="G116" s="33"/>
      <c r="H116" s="33"/>
      <c r="I116" s="33"/>
      <c r="J116" s="33"/>
      <c r="K116" s="33"/>
      <c r="L116" s="33"/>
      <c r="M116" s="33"/>
      <c r="N116" s="33"/>
      <c r="O116" s="33"/>
      <c r="P116" s="33"/>
      <c r="Q116" s="33"/>
      <c r="R116" s="33"/>
      <c r="S116" s="33"/>
    </row>
    <row r="117" spans="1:19" x14ac:dyDescent="0.2">
      <c r="A117" s="33"/>
      <c r="B117" s="33"/>
      <c r="C117" s="33"/>
      <c r="D117" s="33"/>
      <c r="E117" s="33"/>
      <c r="F117" s="33"/>
      <c r="G117" s="33"/>
      <c r="H117" s="33"/>
      <c r="I117" s="33"/>
      <c r="J117" s="33"/>
      <c r="K117" s="33"/>
      <c r="L117" s="33"/>
      <c r="M117" s="33"/>
      <c r="N117" s="33"/>
      <c r="O117" s="33"/>
      <c r="P117" s="33"/>
      <c r="Q117" s="33"/>
      <c r="R117" s="33"/>
      <c r="S117" s="33"/>
    </row>
    <row r="118" spans="1:19" x14ac:dyDescent="0.2">
      <c r="A118" s="33"/>
      <c r="B118" s="33"/>
      <c r="C118" s="33"/>
      <c r="D118" s="33"/>
      <c r="E118" s="33"/>
      <c r="F118" s="33"/>
      <c r="G118" s="33"/>
      <c r="H118" s="33"/>
      <c r="I118" s="33"/>
      <c r="J118" s="33"/>
      <c r="K118" s="33"/>
      <c r="L118" s="33"/>
      <c r="M118" s="33"/>
      <c r="N118" s="33"/>
      <c r="O118" s="33"/>
      <c r="P118" s="33"/>
      <c r="Q118" s="33"/>
      <c r="R118" s="33"/>
      <c r="S118" s="33"/>
    </row>
    <row r="119" spans="1:19" x14ac:dyDescent="0.2">
      <c r="A119" s="33"/>
      <c r="B119" s="33"/>
      <c r="C119" s="33"/>
      <c r="D119" s="33"/>
      <c r="E119" s="33"/>
      <c r="F119" s="33"/>
      <c r="G119" s="33"/>
      <c r="H119" s="33"/>
      <c r="I119" s="33"/>
      <c r="J119" s="33"/>
      <c r="K119" s="33"/>
      <c r="L119" s="33"/>
      <c r="M119" s="33"/>
      <c r="N119" s="33"/>
      <c r="O119" s="33"/>
      <c r="P119" s="33"/>
      <c r="Q119" s="33"/>
      <c r="R119" s="33"/>
      <c r="S119" s="33"/>
    </row>
    <row r="120" spans="1:19" x14ac:dyDescent="0.2">
      <c r="A120" s="33"/>
      <c r="B120" s="33"/>
      <c r="C120" s="33"/>
      <c r="D120" s="33"/>
      <c r="E120" s="33"/>
      <c r="F120" s="33"/>
      <c r="G120" s="33"/>
      <c r="H120" s="33"/>
      <c r="I120" s="33"/>
      <c r="J120" s="33"/>
      <c r="K120" s="33"/>
      <c r="L120" s="33"/>
      <c r="M120" s="33"/>
      <c r="N120" s="33"/>
      <c r="O120" s="33"/>
      <c r="P120" s="33"/>
      <c r="Q120" s="33"/>
      <c r="R120" s="33"/>
      <c r="S120" s="33"/>
    </row>
    <row r="121" spans="1:19" x14ac:dyDescent="0.2">
      <c r="A121" s="33"/>
      <c r="B121" s="33"/>
      <c r="C121" s="33"/>
      <c r="D121" s="33"/>
      <c r="E121" s="33"/>
      <c r="F121" s="33"/>
      <c r="G121" s="33"/>
      <c r="H121" s="33"/>
      <c r="I121" s="33"/>
      <c r="J121" s="33"/>
      <c r="K121" s="33"/>
      <c r="L121" s="33"/>
      <c r="M121" s="33"/>
      <c r="N121" s="33"/>
      <c r="O121" s="33"/>
      <c r="P121" s="33"/>
      <c r="Q121" s="33"/>
      <c r="R121" s="33"/>
      <c r="S121" s="33"/>
    </row>
    <row r="122" spans="1:19" x14ac:dyDescent="0.2">
      <c r="A122" s="33"/>
      <c r="B122" s="33"/>
      <c r="C122" s="33"/>
      <c r="D122" s="33"/>
      <c r="E122" s="33"/>
      <c r="F122" s="33"/>
      <c r="G122" s="33"/>
      <c r="H122" s="33"/>
      <c r="I122" s="33"/>
      <c r="J122" s="33"/>
      <c r="K122" s="33"/>
      <c r="L122" s="33"/>
      <c r="M122" s="33"/>
      <c r="N122" s="33"/>
      <c r="O122" s="33"/>
      <c r="P122" s="33"/>
      <c r="Q122" s="33"/>
      <c r="R122" s="33"/>
      <c r="S122" s="33"/>
    </row>
    <row r="123" spans="1:19" x14ac:dyDescent="0.2">
      <c r="A123" s="33"/>
      <c r="B123" s="33"/>
      <c r="C123" s="33"/>
      <c r="D123" s="33"/>
      <c r="E123" s="33"/>
      <c r="F123" s="33"/>
      <c r="G123" s="33"/>
      <c r="H123" s="33"/>
      <c r="I123" s="33"/>
      <c r="J123" s="33"/>
      <c r="K123" s="33"/>
      <c r="L123" s="33"/>
      <c r="M123" s="33"/>
      <c r="N123" s="33"/>
      <c r="O123" s="33"/>
      <c r="P123" s="33"/>
      <c r="Q123" s="33"/>
      <c r="R123" s="33"/>
      <c r="S123" s="33"/>
    </row>
    <row r="124" spans="1:19" x14ac:dyDescent="0.2">
      <c r="A124" s="33"/>
      <c r="B124" s="33"/>
      <c r="C124" s="33"/>
      <c r="D124" s="33"/>
      <c r="E124" s="33"/>
      <c r="F124" s="33"/>
      <c r="G124" s="33"/>
      <c r="H124" s="33"/>
      <c r="I124" s="33"/>
      <c r="J124" s="33"/>
      <c r="K124" s="33"/>
      <c r="L124" s="33"/>
      <c r="M124" s="33"/>
      <c r="N124" s="33"/>
      <c r="O124" s="33"/>
      <c r="P124" s="33"/>
      <c r="Q124" s="33"/>
      <c r="R124" s="33"/>
      <c r="S124" s="33"/>
    </row>
    <row r="125" spans="1:19" x14ac:dyDescent="0.2">
      <c r="A125" s="33"/>
      <c r="B125" s="33"/>
      <c r="C125" s="33"/>
      <c r="D125" s="33"/>
      <c r="E125" s="33"/>
      <c r="F125" s="33"/>
      <c r="G125" s="33"/>
      <c r="H125" s="33"/>
      <c r="I125" s="33"/>
      <c r="J125" s="33"/>
      <c r="K125" s="33"/>
      <c r="L125" s="33"/>
      <c r="M125" s="33"/>
      <c r="N125" s="33"/>
      <c r="O125" s="33"/>
      <c r="P125" s="33"/>
      <c r="Q125" s="33"/>
      <c r="R125" s="33"/>
      <c r="S125" s="33"/>
    </row>
    <row r="126" spans="1:19" x14ac:dyDescent="0.2">
      <c r="A126" s="33"/>
      <c r="B126" s="33"/>
      <c r="C126" s="33"/>
      <c r="D126" s="33"/>
      <c r="E126" s="33"/>
      <c r="F126" s="33"/>
      <c r="G126" s="33"/>
      <c r="H126" s="33"/>
      <c r="I126" s="33"/>
      <c r="J126" s="33"/>
      <c r="K126" s="33"/>
      <c r="L126" s="33"/>
      <c r="M126" s="33"/>
      <c r="N126" s="33"/>
      <c r="O126" s="33"/>
      <c r="P126" s="33"/>
      <c r="Q126" s="33"/>
      <c r="R126" s="33"/>
      <c r="S126" s="33"/>
    </row>
    <row r="127" spans="1:19" x14ac:dyDescent="0.2">
      <c r="A127" s="33"/>
      <c r="B127" s="33"/>
      <c r="C127" s="33"/>
      <c r="D127" s="33"/>
      <c r="E127" s="33"/>
      <c r="F127" s="33"/>
      <c r="G127" s="33"/>
      <c r="H127" s="33"/>
      <c r="I127" s="33"/>
      <c r="J127" s="33"/>
      <c r="K127" s="33"/>
      <c r="L127" s="33"/>
      <c r="M127" s="33"/>
      <c r="N127" s="33"/>
      <c r="O127" s="33"/>
      <c r="P127" s="33"/>
      <c r="Q127" s="33"/>
      <c r="R127" s="33"/>
      <c r="S127" s="33"/>
    </row>
    <row r="128" spans="1:19" x14ac:dyDescent="0.2">
      <c r="A128" s="33"/>
      <c r="B128" s="33"/>
      <c r="C128" s="33"/>
      <c r="D128" s="33"/>
      <c r="E128" s="33"/>
      <c r="F128" s="33"/>
      <c r="G128" s="33"/>
      <c r="H128" s="33"/>
      <c r="I128" s="33"/>
      <c r="J128" s="33"/>
      <c r="K128" s="33"/>
      <c r="L128" s="33"/>
      <c r="M128" s="33"/>
      <c r="N128" s="33"/>
      <c r="O128" s="33"/>
      <c r="P128" s="33"/>
      <c r="Q128" s="33"/>
      <c r="R128" s="33"/>
      <c r="S128" s="33"/>
    </row>
    <row r="129" spans="1:19" x14ac:dyDescent="0.2">
      <c r="A129" s="33"/>
      <c r="B129" s="33"/>
      <c r="C129" s="33"/>
      <c r="D129" s="33"/>
      <c r="E129" s="33"/>
      <c r="F129" s="33"/>
      <c r="G129" s="33"/>
      <c r="H129" s="33"/>
      <c r="I129" s="33"/>
      <c r="J129" s="33"/>
      <c r="K129" s="33"/>
      <c r="L129" s="33"/>
      <c r="M129" s="33"/>
      <c r="N129" s="33"/>
      <c r="O129" s="33"/>
      <c r="P129" s="33"/>
      <c r="Q129" s="33"/>
      <c r="R129" s="33"/>
      <c r="S129" s="33"/>
    </row>
    <row r="130" spans="1:19" x14ac:dyDescent="0.2">
      <c r="A130" s="33"/>
      <c r="B130" s="33"/>
      <c r="C130" s="33"/>
      <c r="D130" s="33"/>
      <c r="E130" s="33"/>
      <c r="F130" s="33"/>
      <c r="G130" s="33"/>
      <c r="H130" s="33"/>
      <c r="I130" s="33"/>
      <c r="J130" s="33"/>
      <c r="K130" s="33"/>
      <c r="L130" s="33"/>
      <c r="M130" s="33"/>
      <c r="N130" s="33"/>
      <c r="O130" s="33"/>
      <c r="P130" s="33"/>
      <c r="Q130" s="33"/>
      <c r="R130" s="33"/>
      <c r="S130" s="33"/>
    </row>
    <row r="131" spans="1:19" x14ac:dyDescent="0.2">
      <c r="A131" s="33"/>
      <c r="B131" s="33"/>
      <c r="C131" s="33"/>
      <c r="D131" s="33"/>
      <c r="E131" s="33"/>
      <c r="F131" s="33"/>
      <c r="G131" s="33"/>
      <c r="H131" s="33"/>
      <c r="I131" s="33"/>
      <c r="J131" s="33"/>
      <c r="K131" s="33"/>
      <c r="L131" s="33"/>
      <c r="M131" s="33"/>
      <c r="N131" s="33"/>
      <c r="O131" s="33"/>
      <c r="P131" s="33"/>
      <c r="Q131" s="33"/>
      <c r="R131" s="33"/>
      <c r="S131" s="33"/>
    </row>
    <row r="132" spans="1:19" x14ac:dyDescent="0.2">
      <c r="A132" s="33"/>
      <c r="B132" s="33"/>
      <c r="C132" s="33"/>
      <c r="D132" s="33"/>
      <c r="E132" s="33"/>
      <c r="F132" s="33"/>
      <c r="G132" s="33"/>
      <c r="H132" s="33"/>
      <c r="I132" s="33"/>
      <c r="J132" s="33"/>
      <c r="K132" s="33"/>
      <c r="L132" s="33"/>
      <c r="M132" s="33"/>
      <c r="N132" s="33"/>
      <c r="O132" s="33"/>
      <c r="P132" s="33"/>
      <c r="Q132" s="33"/>
      <c r="R132" s="33"/>
      <c r="S132" s="33"/>
    </row>
    <row r="133" spans="1:19" x14ac:dyDescent="0.2">
      <c r="A133" s="33"/>
      <c r="B133" s="33"/>
      <c r="C133" s="33"/>
      <c r="D133" s="33"/>
      <c r="E133" s="33"/>
      <c r="F133" s="33"/>
      <c r="G133" s="33"/>
      <c r="H133" s="33"/>
      <c r="I133" s="33"/>
      <c r="J133" s="33"/>
      <c r="K133" s="33"/>
      <c r="L133" s="33"/>
      <c r="M133" s="33"/>
      <c r="N133" s="33"/>
      <c r="O133" s="33"/>
      <c r="P133" s="33"/>
      <c r="Q133" s="33"/>
      <c r="R133" s="33"/>
      <c r="S133" s="33"/>
    </row>
    <row r="134" spans="1:19" x14ac:dyDescent="0.2">
      <c r="A134" s="33"/>
      <c r="B134" s="33"/>
      <c r="C134" s="33"/>
      <c r="D134" s="33"/>
      <c r="E134" s="33"/>
      <c r="F134" s="33"/>
      <c r="G134" s="33"/>
      <c r="H134" s="33"/>
      <c r="I134" s="33"/>
      <c r="J134" s="33"/>
      <c r="K134" s="33"/>
      <c r="L134" s="33"/>
      <c r="M134" s="33"/>
      <c r="N134" s="33"/>
      <c r="O134" s="33"/>
      <c r="P134" s="33"/>
      <c r="Q134" s="33"/>
      <c r="R134" s="33"/>
      <c r="S134" s="33"/>
    </row>
    <row r="135" spans="1:19" x14ac:dyDescent="0.2">
      <c r="A135" s="33"/>
      <c r="B135" s="33"/>
      <c r="C135" s="33"/>
      <c r="D135" s="33"/>
      <c r="E135" s="33"/>
      <c r="F135" s="33"/>
      <c r="G135" s="33"/>
      <c r="H135" s="33"/>
      <c r="I135" s="33"/>
      <c r="J135" s="33"/>
      <c r="K135" s="33"/>
      <c r="L135" s="33"/>
      <c r="M135" s="33"/>
      <c r="N135" s="33"/>
      <c r="O135" s="33"/>
      <c r="P135" s="33"/>
      <c r="Q135" s="33"/>
      <c r="R135" s="33"/>
      <c r="S135" s="33"/>
    </row>
    <row r="136" spans="1:19" x14ac:dyDescent="0.2">
      <c r="A136" s="33"/>
      <c r="B136" s="33"/>
      <c r="C136" s="33"/>
      <c r="D136" s="33"/>
      <c r="E136" s="33"/>
      <c r="F136" s="33"/>
      <c r="G136" s="33"/>
      <c r="H136" s="33"/>
      <c r="I136" s="33"/>
      <c r="J136" s="33"/>
      <c r="K136" s="33"/>
      <c r="L136" s="33"/>
      <c r="M136" s="33"/>
      <c r="N136" s="33"/>
      <c r="O136" s="33"/>
      <c r="P136" s="33"/>
      <c r="Q136" s="33"/>
      <c r="R136" s="33"/>
      <c r="S136" s="33"/>
    </row>
    <row r="137" spans="1:19" x14ac:dyDescent="0.2">
      <c r="A137" s="33"/>
      <c r="B137" s="33"/>
      <c r="C137" s="33"/>
      <c r="D137" s="33"/>
      <c r="E137" s="33"/>
      <c r="F137" s="33"/>
      <c r="G137" s="33"/>
      <c r="H137" s="33"/>
      <c r="I137" s="33"/>
      <c r="J137" s="33"/>
      <c r="K137" s="33"/>
      <c r="L137" s="33"/>
      <c r="M137" s="33"/>
      <c r="N137" s="33"/>
      <c r="O137" s="33"/>
      <c r="P137" s="33"/>
      <c r="Q137" s="33"/>
      <c r="R137" s="33"/>
      <c r="S137" s="33"/>
    </row>
    <row r="138" spans="1:19" x14ac:dyDescent="0.2">
      <c r="A138" s="33"/>
      <c r="B138" s="33"/>
      <c r="C138" s="33"/>
      <c r="D138" s="33"/>
      <c r="E138" s="33"/>
      <c r="F138" s="33"/>
      <c r="G138" s="33"/>
      <c r="H138" s="33"/>
      <c r="I138" s="33"/>
      <c r="J138" s="33"/>
      <c r="K138" s="33"/>
      <c r="L138" s="33"/>
      <c r="M138" s="33"/>
      <c r="N138" s="33"/>
      <c r="O138" s="33"/>
      <c r="P138" s="33"/>
      <c r="Q138" s="33"/>
      <c r="R138" s="33"/>
      <c r="S138" s="33"/>
    </row>
    <row r="139" spans="1:19" x14ac:dyDescent="0.2">
      <c r="A139" s="33"/>
      <c r="B139" s="33"/>
      <c r="C139" s="33"/>
      <c r="D139" s="33"/>
      <c r="E139" s="33"/>
      <c r="F139" s="33"/>
      <c r="G139" s="33"/>
      <c r="H139" s="33"/>
      <c r="I139" s="33"/>
      <c r="J139" s="33"/>
      <c r="K139" s="33"/>
      <c r="L139" s="33"/>
      <c r="M139" s="33"/>
      <c r="N139" s="33"/>
      <c r="O139" s="33"/>
      <c r="P139" s="33"/>
      <c r="Q139" s="33"/>
      <c r="R139" s="33"/>
      <c r="S139" s="33"/>
    </row>
    <row r="140" spans="1:19" x14ac:dyDescent="0.2">
      <c r="A140" s="33"/>
      <c r="B140" s="33"/>
      <c r="C140" s="33"/>
      <c r="D140" s="33"/>
      <c r="E140" s="33"/>
      <c r="F140" s="33"/>
      <c r="G140" s="33"/>
      <c r="H140" s="33"/>
      <c r="I140" s="33"/>
      <c r="J140" s="33"/>
      <c r="K140" s="33"/>
      <c r="L140" s="33"/>
      <c r="M140" s="33"/>
      <c r="N140" s="33"/>
      <c r="O140" s="33"/>
      <c r="P140" s="33"/>
      <c r="Q140" s="33"/>
      <c r="R140" s="33"/>
      <c r="S140" s="33"/>
    </row>
    <row r="141" spans="1:19" x14ac:dyDescent="0.2">
      <c r="A141" s="33"/>
      <c r="B141" s="33"/>
      <c r="C141" s="33"/>
      <c r="D141" s="33"/>
      <c r="E141" s="33"/>
      <c r="F141" s="33"/>
      <c r="G141" s="33"/>
      <c r="H141" s="33"/>
      <c r="I141" s="33"/>
      <c r="J141" s="33"/>
      <c r="K141" s="33"/>
      <c r="L141" s="33"/>
      <c r="M141" s="33"/>
      <c r="N141" s="33"/>
      <c r="O141" s="33"/>
      <c r="P141" s="33"/>
      <c r="Q141" s="33"/>
      <c r="R141" s="33"/>
      <c r="S141" s="33"/>
    </row>
    <row r="142" spans="1:19" x14ac:dyDescent="0.2">
      <c r="A142" s="33"/>
      <c r="B142" s="33"/>
      <c r="C142" s="33"/>
      <c r="D142" s="33"/>
      <c r="E142" s="33"/>
      <c r="F142" s="33"/>
      <c r="G142" s="33"/>
      <c r="H142" s="33"/>
      <c r="I142" s="33"/>
      <c r="J142" s="33"/>
      <c r="K142" s="33"/>
      <c r="L142" s="33"/>
      <c r="M142" s="33"/>
      <c r="N142" s="33"/>
      <c r="O142" s="33"/>
      <c r="P142" s="33"/>
      <c r="Q142" s="33"/>
      <c r="R142" s="33"/>
      <c r="S142" s="33"/>
    </row>
    <row r="143" spans="1:19" x14ac:dyDescent="0.2">
      <c r="A143" s="33"/>
      <c r="B143" s="33"/>
      <c r="C143" s="33"/>
      <c r="D143" s="33"/>
      <c r="E143" s="33"/>
      <c r="F143" s="33"/>
      <c r="G143" s="33"/>
      <c r="H143" s="33"/>
      <c r="I143" s="33"/>
      <c r="J143" s="33"/>
      <c r="K143" s="33"/>
      <c r="L143" s="33"/>
      <c r="M143" s="33"/>
      <c r="N143" s="33"/>
      <c r="O143" s="33"/>
      <c r="P143" s="33"/>
      <c r="Q143" s="33"/>
      <c r="R143" s="33"/>
      <c r="S143" s="33"/>
    </row>
    <row r="144" spans="1:19" x14ac:dyDescent="0.2">
      <c r="A144" s="33"/>
      <c r="B144" s="33"/>
      <c r="C144" s="33"/>
      <c r="D144" s="33"/>
      <c r="E144" s="33"/>
      <c r="F144" s="33"/>
      <c r="G144" s="33"/>
      <c r="H144" s="33"/>
      <c r="I144" s="33"/>
      <c r="J144" s="33"/>
      <c r="K144" s="33"/>
      <c r="L144" s="33"/>
      <c r="M144" s="33"/>
      <c r="N144" s="33"/>
      <c r="O144" s="33"/>
      <c r="P144" s="33"/>
      <c r="Q144" s="33"/>
      <c r="R144" s="33"/>
      <c r="S144" s="33"/>
    </row>
    <row r="145" spans="1:19" x14ac:dyDescent="0.2">
      <c r="A145" s="33"/>
      <c r="B145" s="33"/>
      <c r="C145" s="33"/>
      <c r="D145" s="33"/>
      <c r="E145" s="33"/>
      <c r="F145" s="33"/>
      <c r="G145" s="33"/>
      <c r="H145" s="33"/>
      <c r="I145" s="33"/>
      <c r="J145" s="33"/>
      <c r="K145" s="33"/>
      <c r="L145" s="33"/>
      <c r="M145" s="33"/>
      <c r="N145" s="33"/>
      <c r="O145" s="33"/>
      <c r="P145" s="33"/>
      <c r="Q145" s="33"/>
      <c r="R145" s="33"/>
      <c r="S145" s="33"/>
    </row>
    <row r="146" spans="1:19" x14ac:dyDescent="0.2">
      <c r="A146" s="33"/>
      <c r="B146" s="33"/>
      <c r="C146" s="33"/>
      <c r="D146" s="33"/>
      <c r="E146" s="33"/>
      <c r="F146" s="33"/>
      <c r="G146" s="33"/>
      <c r="H146" s="33"/>
      <c r="I146" s="33"/>
      <c r="J146" s="33"/>
      <c r="K146" s="33"/>
      <c r="L146" s="33"/>
      <c r="M146" s="33"/>
      <c r="N146" s="33"/>
      <c r="O146" s="33"/>
      <c r="P146" s="33"/>
      <c r="Q146" s="33"/>
      <c r="R146" s="33"/>
      <c r="S146" s="33"/>
    </row>
    <row r="147" spans="1:19" x14ac:dyDescent="0.2">
      <c r="A147" s="33"/>
      <c r="B147" s="33"/>
      <c r="C147" s="33"/>
      <c r="D147" s="33"/>
      <c r="E147" s="33"/>
      <c r="F147" s="33"/>
      <c r="G147" s="33"/>
      <c r="H147" s="33"/>
      <c r="I147" s="33"/>
      <c r="J147" s="33"/>
      <c r="K147" s="33"/>
      <c r="L147" s="33"/>
      <c r="M147" s="33"/>
      <c r="N147" s="33"/>
      <c r="O147" s="33"/>
      <c r="P147" s="33"/>
      <c r="Q147" s="33"/>
      <c r="R147" s="33"/>
      <c r="S147" s="33"/>
    </row>
    <row r="148" spans="1:19" x14ac:dyDescent="0.2">
      <c r="A148" s="33"/>
      <c r="B148" s="33"/>
      <c r="C148" s="33"/>
      <c r="D148" s="33"/>
      <c r="E148" s="33"/>
      <c r="F148" s="33"/>
      <c r="G148" s="33"/>
      <c r="H148" s="33"/>
      <c r="I148" s="33"/>
      <c r="J148" s="33"/>
      <c r="K148" s="33"/>
      <c r="L148" s="33"/>
      <c r="M148" s="33"/>
      <c r="N148" s="33"/>
      <c r="O148" s="33"/>
      <c r="P148" s="33"/>
      <c r="Q148" s="33"/>
      <c r="R148" s="33"/>
      <c r="S148" s="33"/>
    </row>
    <row r="149" spans="1:19" x14ac:dyDescent="0.2">
      <c r="A149" s="33"/>
      <c r="B149" s="33"/>
      <c r="C149" s="33"/>
      <c r="D149" s="33"/>
      <c r="E149" s="33"/>
      <c r="F149" s="33"/>
      <c r="G149" s="33"/>
      <c r="H149" s="33"/>
      <c r="I149" s="33"/>
      <c r="J149" s="33"/>
      <c r="K149" s="33"/>
      <c r="L149" s="33"/>
      <c r="M149" s="33"/>
      <c r="N149" s="33"/>
      <c r="O149" s="33"/>
      <c r="P149" s="33"/>
      <c r="Q149" s="33"/>
      <c r="R149" s="33"/>
      <c r="S149" s="33"/>
    </row>
    <row r="150" spans="1:19" x14ac:dyDescent="0.2">
      <c r="A150" s="33"/>
      <c r="B150" s="33"/>
      <c r="C150" s="33"/>
      <c r="D150" s="33"/>
      <c r="E150" s="33"/>
      <c r="F150" s="33"/>
      <c r="G150" s="33"/>
      <c r="H150" s="33"/>
      <c r="I150" s="33"/>
      <c r="J150" s="33"/>
      <c r="K150" s="33"/>
      <c r="L150" s="33"/>
      <c r="M150" s="33"/>
      <c r="N150" s="33"/>
      <c r="O150" s="33"/>
      <c r="P150" s="33"/>
      <c r="Q150" s="33"/>
      <c r="R150" s="33"/>
      <c r="S150" s="33"/>
    </row>
    <row r="151" spans="1:19" x14ac:dyDescent="0.2">
      <c r="A151" s="33"/>
      <c r="B151" s="33"/>
      <c r="C151" s="33"/>
      <c r="D151" s="33"/>
      <c r="E151" s="33"/>
      <c r="F151" s="33"/>
      <c r="G151" s="33"/>
      <c r="H151" s="33"/>
      <c r="I151" s="33"/>
      <c r="J151" s="33"/>
      <c r="K151" s="33"/>
      <c r="L151" s="33"/>
      <c r="M151" s="33"/>
      <c r="N151" s="33"/>
      <c r="O151" s="33"/>
      <c r="P151" s="33"/>
      <c r="Q151" s="33"/>
      <c r="R151" s="33"/>
      <c r="S151" s="33"/>
    </row>
    <row r="152" spans="1:19" x14ac:dyDescent="0.2">
      <c r="A152" s="33"/>
      <c r="B152" s="33"/>
      <c r="C152" s="33"/>
      <c r="D152" s="33"/>
      <c r="E152" s="33"/>
      <c r="F152" s="33"/>
      <c r="G152" s="33"/>
      <c r="H152" s="33"/>
      <c r="I152" s="33"/>
      <c r="J152" s="33"/>
      <c r="K152" s="33"/>
      <c r="L152" s="33"/>
      <c r="M152" s="33"/>
      <c r="N152" s="33"/>
      <c r="O152" s="33"/>
      <c r="P152" s="33"/>
      <c r="Q152" s="33"/>
      <c r="R152" s="33"/>
      <c r="S152" s="33"/>
    </row>
    <row r="153" spans="1:19" x14ac:dyDescent="0.2">
      <c r="A153" s="33"/>
      <c r="B153" s="33"/>
      <c r="C153" s="33"/>
      <c r="D153" s="33"/>
      <c r="E153" s="33"/>
      <c r="F153" s="33"/>
      <c r="G153" s="33"/>
      <c r="H153" s="33"/>
      <c r="I153" s="33"/>
      <c r="J153" s="33"/>
      <c r="K153" s="33"/>
      <c r="L153" s="33"/>
      <c r="M153" s="33"/>
      <c r="N153" s="33"/>
      <c r="O153" s="33"/>
      <c r="P153" s="33"/>
      <c r="Q153" s="33"/>
      <c r="R153" s="33"/>
      <c r="S153" s="33"/>
    </row>
    <row r="154" spans="1:19" x14ac:dyDescent="0.2">
      <c r="A154" s="33"/>
      <c r="B154" s="33"/>
      <c r="C154" s="33"/>
      <c r="D154" s="33"/>
      <c r="E154" s="33"/>
      <c r="F154" s="33"/>
      <c r="G154" s="33"/>
      <c r="H154" s="33"/>
      <c r="I154" s="33"/>
      <c r="J154" s="33"/>
      <c r="K154" s="33"/>
      <c r="L154" s="33"/>
      <c r="M154" s="33"/>
      <c r="N154" s="33"/>
      <c r="O154" s="33"/>
      <c r="P154" s="33"/>
      <c r="Q154" s="33"/>
      <c r="R154" s="33"/>
      <c r="S154" s="33"/>
    </row>
    <row r="155" spans="1:19" x14ac:dyDescent="0.2">
      <c r="A155" s="33"/>
      <c r="B155" s="33"/>
      <c r="C155" s="33"/>
      <c r="D155" s="33"/>
      <c r="E155" s="33"/>
      <c r="F155" s="33"/>
      <c r="G155" s="33"/>
      <c r="H155" s="33"/>
      <c r="I155" s="33"/>
      <c r="J155" s="33"/>
      <c r="K155" s="33"/>
      <c r="L155" s="33"/>
      <c r="M155" s="33"/>
      <c r="N155" s="33"/>
      <c r="O155" s="33"/>
      <c r="P155" s="33"/>
      <c r="Q155" s="33"/>
      <c r="R155" s="33"/>
      <c r="S155" s="33"/>
    </row>
    <row r="156" spans="1:19" x14ac:dyDescent="0.2">
      <c r="A156" s="33"/>
      <c r="B156" s="33"/>
      <c r="C156" s="33"/>
      <c r="D156" s="33"/>
      <c r="E156" s="33"/>
      <c r="F156" s="33"/>
      <c r="G156" s="33"/>
      <c r="H156" s="33"/>
      <c r="I156" s="33"/>
      <c r="J156" s="33"/>
      <c r="K156" s="33"/>
      <c r="L156" s="33"/>
      <c r="M156" s="33"/>
      <c r="N156" s="33"/>
      <c r="O156" s="33"/>
      <c r="P156" s="33"/>
      <c r="Q156" s="33"/>
      <c r="R156" s="33"/>
      <c r="S156" s="33"/>
    </row>
    <row r="157" spans="1:19" x14ac:dyDescent="0.2">
      <c r="A157" s="33"/>
      <c r="B157" s="33"/>
      <c r="C157" s="33"/>
      <c r="D157" s="33"/>
      <c r="E157" s="33"/>
      <c r="F157" s="33"/>
      <c r="G157" s="33"/>
      <c r="H157" s="33"/>
      <c r="I157" s="33"/>
      <c r="J157" s="33"/>
      <c r="K157" s="33"/>
      <c r="L157" s="33"/>
      <c r="M157" s="33"/>
      <c r="N157" s="33"/>
      <c r="O157" s="33"/>
      <c r="P157" s="33"/>
      <c r="Q157" s="33"/>
      <c r="R157" s="33"/>
      <c r="S157" s="33"/>
    </row>
    <row r="158" spans="1:19" x14ac:dyDescent="0.2">
      <c r="A158" s="33"/>
      <c r="B158" s="33"/>
      <c r="C158" s="33"/>
      <c r="D158" s="33"/>
      <c r="E158" s="33"/>
      <c r="F158" s="33"/>
      <c r="G158" s="33"/>
      <c r="H158" s="33"/>
      <c r="I158" s="33"/>
      <c r="J158" s="33"/>
      <c r="K158" s="33"/>
      <c r="L158" s="33"/>
      <c r="M158" s="33"/>
      <c r="N158" s="33"/>
      <c r="O158" s="33"/>
      <c r="P158" s="33"/>
      <c r="Q158" s="33"/>
      <c r="R158" s="33"/>
      <c r="S158" s="33"/>
    </row>
    <row r="159" spans="1:19" x14ac:dyDescent="0.2">
      <c r="A159" s="33"/>
      <c r="B159" s="33"/>
      <c r="C159" s="33"/>
      <c r="D159" s="33"/>
      <c r="E159" s="33"/>
      <c r="F159" s="33"/>
      <c r="G159" s="33"/>
      <c r="H159" s="33"/>
      <c r="I159" s="33"/>
      <c r="J159" s="33"/>
      <c r="K159" s="33"/>
      <c r="L159" s="33"/>
      <c r="M159" s="33"/>
      <c r="N159" s="33"/>
      <c r="O159" s="33"/>
      <c r="P159" s="33"/>
      <c r="Q159" s="33"/>
      <c r="R159" s="33"/>
      <c r="S159" s="33"/>
    </row>
    <row r="160" spans="1:19" x14ac:dyDescent="0.2">
      <c r="A160" s="33"/>
      <c r="B160" s="33"/>
      <c r="C160" s="33"/>
      <c r="D160" s="33"/>
      <c r="E160" s="33"/>
      <c r="F160" s="33"/>
      <c r="G160" s="33"/>
      <c r="H160" s="33"/>
      <c r="I160" s="33"/>
      <c r="J160" s="33"/>
      <c r="K160" s="33"/>
      <c r="L160" s="33"/>
      <c r="M160" s="33"/>
      <c r="N160" s="33"/>
      <c r="O160" s="33"/>
      <c r="P160" s="33"/>
      <c r="Q160" s="33"/>
      <c r="R160" s="33"/>
      <c r="S160" s="33"/>
    </row>
    <row r="161" spans="1:19" x14ac:dyDescent="0.2">
      <c r="A161" s="33"/>
      <c r="B161" s="33"/>
      <c r="C161" s="33"/>
      <c r="D161" s="33"/>
      <c r="E161" s="33"/>
      <c r="F161" s="33"/>
      <c r="G161" s="33"/>
      <c r="H161" s="33"/>
      <c r="I161" s="33"/>
      <c r="J161" s="33"/>
      <c r="K161" s="33"/>
      <c r="L161" s="33"/>
      <c r="M161" s="33"/>
      <c r="N161" s="33"/>
      <c r="O161" s="33"/>
      <c r="P161" s="33"/>
      <c r="Q161" s="33"/>
      <c r="R161" s="33"/>
      <c r="S161" s="33"/>
    </row>
    <row r="162" spans="1:19" x14ac:dyDescent="0.2">
      <c r="A162" s="33"/>
      <c r="B162" s="33"/>
      <c r="C162" s="33"/>
      <c r="D162" s="33"/>
      <c r="E162" s="33"/>
      <c r="F162" s="33"/>
      <c r="G162" s="33"/>
      <c r="H162" s="33"/>
      <c r="I162" s="33"/>
      <c r="J162" s="33"/>
      <c r="K162" s="33"/>
      <c r="L162" s="33"/>
      <c r="M162" s="33"/>
      <c r="N162" s="33"/>
      <c r="O162" s="33"/>
      <c r="P162" s="33"/>
      <c r="Q162" s="33"/>
      <c r="R162" s="33"/>
      <c r="S162" s="33"/>
    </row>
    <row r="163" spans="1:19" x14ac:dyDescent="0.2">
      <c r="A163" s="33"/>
      <c r="B163" s="33"/>
      <c r="C163" s="33"/>
      <c r="D163" s="33"/>
      <c r="E163" s="33"/>
      <c r="F163" s="33"/>
      <c r="G163" s="33"/>
      <c r="H163" s="33"/>
      <c r="I163" s="33"/>
      <c r="J163" s="33"/>
      <c r="K163" s="33"/>
      <c r="L163" s="33"/>
      <c r="M163" s="33"/>
      <c r="N163" s="33"/>
      <c r="O163" s="33"/>
      <c r="P163" s="33"/>
      <c r="Q163" s="33"/>
      <c r="R163" s="33"/>
      <c r="S163" s="33"/>
    </row>
    <row r="164" spans="1:19" x14ac:dyDescent="0.2">
      <c r="A164" s="33"/>
      <c r="B164" s="33"/>
      <c r="C164" s="33"/>
      <c r="D164" s="33"/>
      <c r="E164" s="33"/>
      <c r="F164" s="33"/>
      <c r="G164" s="33"/>
      <c r="H164" s="33"/>
      <c r="I164" s="33"/>
      <c r="J164" s="33"/>
      <c r="K164" s="33"/>
      <c r="L164" s="33"/>
      <c r="M164" s="33"/>
      <c r="N164" s="33"/>
      <c r="O164" s="33"/>
      <c r="P164" s="33"/>
      <c r="Q164" s="33"/>
      <c r="R164" s="33"/>
      <c r="S164" s="33"/>
    </row>
    <row r="165" spans="1:19" x14ac:dyDescent="0.2">
      <c r="A165" s="33"/>
      <c r="B165" s="33"/>
      <c r="C165" s="33"/>
      <c r="D165" s="33"/>
      <c r="E165" s="33"/>
      <c r="F165" s="33"/>
      <c r="G165" s="33"/>
      <c r="H165" s="33"/>
      <c r="I165" s="33"/>
      <c r="J165" s="33"/>
      <c r="K165" s="33"/>
      <c r="L165" s="33"/>
      <c r="M165" s="33"/>
      <c r="N165" s="33"/>
      <c r="O165" s="33"/>
      <c r="P165" s="33"/>
      <c r="Q165" s="33"/>
      <c r="R165" s="33"/>
      <c r="S165" s="33"/>
    </row>
    <row r="166" spans="1:19" x14ac:dyDescent="0.2">
      <c r="A166" s="33"/>
      <c r="B166" s="33"/>
      <c r="C166" s="33"/>
      <c r="D166" s="33"/>
      <c r="E166" s="33"/>
      <c r="F166" s="33"/>
      <c r="G166" s="33"/>
      <c r="H166" s="33"/>
      <c r="I166" s="33"/>
      <c r="J166" s="33"/>
      <c r="K166" s="33"/>
      <c r="L166" s="33"/>
      <c r="M166" s="33"/>
      <c r="N166" s="33"/>
      <c r="O166" s="33"/>
      <c r="P166" s="33"/>
      <c r="Q166" s="33"/>
      <c r="R166" s="33"/>
      <c r="S166" s="33"/>
    </row>
    <row r="167" spans="1:19" x14ac:dyDescent="0.2">
      <c r="A167" s="33"/>
      <c r="B167" s="33"/>
      <c r="C167" s="33"/>
      <c r="D167" s="33"/>
      <c r="E167" s="33"/>
      <c r="F167" s="33"/>
      <c r="G167" s="33"/>
      <c r="H167" s="33"/>
      <c r="I167" s="33"/>
      <c r="J167" s="33"/>
      <c r="K167" s="33"/>
      <c r="L167" s="33"/>
      <c r="M167" s="33"/>
      <c r="N167" s="33"/>
      <c r="O167" s="33"/>
      <c r="P167" s="33"/>
      <c r="Q167" s="33"/>
      <c r="R167" s="33"/>
      <c r="S167" s="33"/>
    </row>
    <row r="168" spans="1:19" x14ac:dyDescent="0.2">
      <c r="A168" s="33"/>
      <c r="B168" s="33"/>
      <c r="C168" s="33"/>
      <c r="D168" s="33"/>
      <c r="E168" s="33"/>
      <c r="F168" s="33"/>
      <c r="G168" s="33"/>
      <c r="H168" s="33"/>
      <c r="I168" s="33"/>
      <c r="J168" s="33"/>
      <c r="K168" s="33"/>
      <c r="L168" s="33"/>
      <c r="M168" s="33"/>
      <c r="N168" s="33"/>
      <c r="O168" s="33"/>
      <c r="P168" s="33"/>
      <c r="Q168" s="33"/>
      <c r="R168" s="33"/>
      <c r="S168" s="33"/>
    </row>
    <row r="169" spans="1:19" x14ac:dyDescent="0.2">
      <c r="A169" s="33"/>
      <c r="B169" s="33"/>
      <c r="C169" s="33"/>
      <c r="D169" s="33"/>
      <c r="E169" s="33"/>
      <c r="F169" s="33"/>
      <c r="G169" s="33"/>
      <c r="H169" s="33"/>
      <c r="I169" s="33"/>
      <c r="J169" s="33"/>
      <c r="K169" s="33"/>
      <c r="L169" s="33"/>
      <c r="M169" s="33"/>
      <c r="N169" s="33"/>
      <c r="O169" s="33"/>
      <c r="P169" s="33"/>
      <c r="Q169" s="33"/>
      <c r="R169" s="33"/>
      <c r="S169" s="33"/>
    </row>
    <row r="170" spans="1:19" x14ac:dyDescent="0.2">
      <c r="A170" s="33"/>
      <c r="B170" s="33"/>
      <c r="C170" s="33"/>
      <c r="D170" s="33"/>
      <c r="E170" s="33"/>
      <c r="F170" s="33"/>
      <c r="G170" s="33"/>
      <c r="H170" s="33"/>
      <c r="I170" s="33"/>
      <c r="J170" s="33"/>
      <c r="K170" s="33"/>
      <c r="L170" s="33"/>
      <c r="M170" s="33"/>
      <c r="N170" s="33"/>
      <c r="O170" s="33"/>
      <c r="P170" s="33"/>
      <c r="Q170" s="33"/>
      <c r="R170" s="33"/>
      <c r="S170" s="33"/>
    </row>
    <row r="171" spans="1:19" x14ac:dyDescent="0.2">
      <c r="A171" s="33"/>
      <c r="B171" s="33"/>
      <c r="C171" s="33"/>
      <c r="D171" s="33"/>
      <c r="E171" s="33"/>
      <c r="F171" s="33"/>
      <c r="G171" s="33"/>
      <c r="H171" s="33"/>
      <c r="I171" s="33"/>
      <c r="J171" s="33"/>
      <c r="K171" s="33"/>
      <c r="L171" s="33"/>
      <c r="M171" s="33"/>
      <c r="N171" s="33"/>
      <c r="O171" s="33"/>
      <c r="P171" s="33"/>
      <c r="Q171" s="33"/>
      <c r="R171" s="33"/>
      <c r="S171" s="33"/>
    </row>
    <row r="172" spans="1:19" x14ac:dyDescent="0.2">
      <c r="A172" s="33"/>
      <c r="B172" s="33"/>
      <c r="C172" s="33"/>
      <c r="D172" s="33"/>
      <c r="E172" s="33"/>
      <c r="F172" s="33"/>
      <c r="G172" s="33"/>
      <c r="H172" s="33"/>
      <c r="I172" s="33"/>
      <c r="J172" s="33"/>
      <c r="K172" s="33"/>
      <c r="L172" s="33"/>
      <c r="M172" s="33"/>
      <c r="N172" s="33"/>
      <c r="O172" s="33"/>
      <c r="P172" s="33"/>
      <c r="Q172" s="33"/>
      <c r="R172" s="33"/>
      <c r="S172" s="33"/>
    </row>
    <row r="173" spans="1:19" x14ac:dyDescent="0.2">
      <c r="A173" s="33"/>
      <c r="B173" s="33"/>
      <c r="C173" s="33"/>
      <c r="D173" s="33"/>
      <c r="E173" s="33"/>
      <c r="F173" s="33"/>
      <c r="G173" s="33"/>
      <c r="H173" s="33"/>
      <c r="I173" s="33"/>
      <c r="J173" s="33"/>
      <c r="K173" s="33"/>
      <c r="L173" s="33"/>
      <c r="M173" s="33"/>
      <c r="N173" s="33"/>
      <c r="O173" s="33"/>
      <c r="P173" s="33"/>
      <c r="Q173" s="33"/>
      <c r="R173" s="33"/>
      <c r="S173" s="33"/>
    </row>
    <row r="174" spans="1:19" x14ac:dyDescent="0.2">
      <c r="A174" s="33"/>
      <c r="B174" s="33"/>
      <c r="C174" s="33"/>
      <c r="D174" s="33"/>
      <c r="E174" s="33"/>
      <c r="F174" s="33"/>
      <c r="G174" s="33"/>
      <c r="H174" s="33"/>
      <c r="I174" s="33"/>
      <c r="J174" s="33"/>
      <c r="K174" s="33"/>
      <c r="L174" s="33"/>
      <c r="M174" s="33"/>
      <c r="N174" s="33"/>
      <c r="O174" s="33"/>
      <c r="P174" s="33"/>
      <c r="Q174" s="33"/>
      <c r="R174" s="33"/>
      <c r="S174" s="33"/>
    </row>
    <row r="175" spans="1:19" x14ac:dyDescent="0.2">
      <c r="A175" s="33"/>
      <c r="B175" s="33"/>
      <c r="C175" s="33"/>
      <c r="D175" s="33"/>
      <c r="E175" s="33"/>
      <c r="F175" s="33"/>
      <c r="G175" s="33"/>
      <c r="H175" s="33"/>
      <c r="I175" s="33"/>
      <c r="J175" s="33"/>
      <c r="K175" s="33"/>
      <c r="L175" s="33"/>
      <c r="M175" s="33"/>
      <c r="N175" s="33"/>
      <c r="O175" s="33"/>
      <c r="P175" s="33"/>
      <c r="Q175" s="33"/>
      <c r="R175" s="33"/>
      <c r="S175" s="33"/>
    </row>
    <row r="176" spans="1:19" x14ac:dyDescent="0.2">
      <c r="A176" s="33"/>
      <c r="B176" s="33"/>
      <c r="C176" s="33"/>
      <c r="D176" s="33"/>
      <c r="E176" s="33"/>
      <c r="F176" s="33"/>
      <c r="G176" s="33"/>
      <c r="H176" s="33"/>
      <c r="I176" s="33"/>
      <c r="J176" s="33"/>
      <c r="K176" s="33"/>
      <c r="L176" s="33"/>
      <c r="M176" s="33"/>
      <c r="N176" s="33"/>
      <c r="O176" s="33"/>
      <c r="P176" s="33"/>
      <c r="Q176" s="33"/>
      <c r="R176" s="33"/>
      <c r="S176" s="33"/>
    </row>
    <row r="177" spans="1:19" x14ac:dyDescent="0.2">
      <c r="A177" s="33"/>
      <c r="B177" s="33"/>
      <c r="C177" s="33"/>
      <c r="D177" s="33"/>
      <c r="E177" s="33"/>
      <c r="F177" s="33"/>
      <c r="G177" s="33"/>
      <c r="H177" s="33"/>
      <c r="I177" s="33"/>
      <c r="J177" s="33"/>
      <c r="K177" s="33"/>
      <c r="L177" s="33"/>
      <c r="M177" s="33"/>
      <c r="N177" s="33"/>
      <c r="O177" s="33"/>
      <c r="P177" s="33"/>
      <c r="Q177" s="33"/>
      <c r="R177" s="33"/>
      <c r="S177" s="33"/>
    </row>
    <row r="178" spans="1:19" x14ac:dyDescent="0.2">
      <c r="A178" s="33"/>
      <c r="B178" s="33"/>
      <c r="C178" s="33"/>
      <c r="D178" s="33"/>
      <c r="E178" s="33"/>
      <c r="F178" s="33"/>
      <c r="G178" s="33"/>
      <c r="H178" s="33"/>
      <c r="I178" s="33"/>
      <c r="J178" s="33"/>
      <c r="K178" s="33"/>
      <c r="L178" s="33"/>
      <c r="M178" s="33"/>
      <c r="N178" s="33"/>
      <c r="O178" s="33"/>
      <c r="P178" s="33"/>
      <c r="Q178" s="33"/>
      <c r="R178" s="33"/>
      <c r="S178" s="33"/>
    </row>
    <row r="179" spans="1:19" x14ac:dyDescent="0.2">
      <c r="A179" s="33"/>
      <c r="B179" s="33"/>
      <c r="C179" s="33"/>
      <c r="D179" s="33"/>
      <c r="E179" s="33"/>
      <c r="F179" s="33"/>
      <c r="G179" s="33"/>
      <c r="H179" s="33"/>
      <c r="I179" s="33"/>
      <c r="J179" s="33"/>
      <c r="K179" s="33"/>
      <c r="L179" s="33"/>
      <c r="M179" s="33"/>
      <c r="N179" s="33"/>
      <c r="O179" s="33"/>
      <c r="P179" s="33"/>
      <c r="Q179" s="33"/>
      <c r="R179" s="33"/>
      <c r="S179" s="33"/>
    </row>
    <row r="180" spans="1:19" x14ac:dyDescent="0.2">
      <c r="A180" s="33"/>
      <c r="B180" s="33"/>
      <c r="C180" s="33"/>
      <c r="D180" s="33"/>
      <c r="E180" s="33"/>
      <c r="F180" s="33"/>
      <c r="G180" s="33"/>
      <c r="H180" s="33"/>
      <c r="I180" s="33"/>
      <c r="J180" s="33"/>
      <c r="K180" s="33"/>
      <c r="L180" s="33"/>
      <c r="M180" s="33"/>
      <c r="N180" s="33"/>
      <c r="O180" s="33"/>
      <c r="P180" s="33"/>
      <c r="Q180" s="33"/>
      <c r="R180" s="33"/>
      <c r="S180" s="33"/>
    </row>
    <row r="181" spans="1:19" x14ac:dyDescent="0.2">
      <c r="A181" s="33"/>
      <c r="B181" s="33"/>
      <c r="C181" s="33"/>
      <c r="D181" s="33"/>
      <c r="E181" s="33"/>
      <c r="F181" s="33"/>
      <c r="G181" s="33"/>
      <c r="H181" s="33"/>
      <c r="I181" s="33"/>
      <c r="J181" s="33"/>
      <c r="K181" s="33"/>
      <c r="L181" s="33"/>
      <c r="M181" s="33"/>
      <c r="N181" s="33"/>
      <c r="O181" s="33"/>
      <c r="P181" s="33"/>
      <c r="Q181" s="33"/>
      <c r="R181" s="33"/>
      <c r="S181" s="33"/>
    </row>
    <row r="182" spans="1:19" x14ac:dyDescent="0.2">
      <c r="A182" s="33"/>
      <c r="B182" s="33"/>
      <c r="C182" s="33"/>
      <c r="D182" s="33"/>
      <c r="E182" s="33"/>
      <c r="F182" s="33"/>
      <c r="G182" s="33"/>
      <c r="H182" s="33"/>
      <c r="I182" s="33"/>
      <c r="J182" s="33"/>
      <c r="K182" s="33"/>
      <c r="L182" s="33"/>
      <c r="M182" s="33"/>
      <c r="N182" s="33"/>
      <c r="O182" s="33"/>
      <c r="P182" s="33"/>
      <c r="Q182" s="33"/>
      <c r="R182" s="33"/>
      <c r="S182" s="33"/>
    </row>
    <row r="183" spans="1:19" x14ac:dyDescent="0.2">
      <c r="A183" s="33"/>
      <c r="B183" s="33"/>
      <c r="C183" s="33"/>
      <c r="D183" s="33"/>
      <c r="E183" s="33"/>
      <c r="F183" s="33"/>
      <c r="G183" s="33"/>
      <c r="H183" s="33"/>
      <c r="I183" s="33"/>
      <c r="J183" s="33"/>
      <c r="K183" s="33"/>
      <c r="L183" s="33"/>
      <c r="M183" s="33"/>
      <c r="N183" s="33"/>
      <c r="O183" s="33"/>
      <c r="P183" s="33"/>
      <c r="Q183" s="33"/>
      <c r="R183" s="33"/>
      <c r="S183" s="33"/>
    </row>
    <row r="184" spans="1:19" x14ac:dyDescent="0.2">
      <c r="A184" s="33"/>
      <c r="B184" s="33"/>
      <c r="C184" s="33"/>
      <c r="D184" s="33"/>
      <c r="E184" s="33"/>
      <c r="F184" s="33"/>
      <c r="G184" s="33"/>
      <c r="H184" s="33"/>
      <c r="I184" s="33"/>
      <c r="J184" s="33"/>
      <c r="K184" s="33"/>
      <c r="L184" s="33"/>
      <c r="M184" s="33"/>
      <c r="N184" s="33"/>
      <c r="O184" s="33"/>
      <c r="P184" s="33"/>
      <c r="Q184" s="33"/>
      <c r="R184" s="33"/>
      <c r="S184" s="33"/>
    </row>
    <row r="185" spans="1:19" x14ac:dyDescent="0.2">
      <c r="A185" s="33"/>
      <c r="B185" s="33"/>
      <c r="C185" s="33"/>
      <c r="D185" s="33"/>
      <c r="E185" s="33"/>
      <c r="F185" s="33"/>
      <c r="G185" s="33"/>
      <c r="H185" s="33"/>
      <c r="I185" s="33"/>
      <c r="J185" s="33"/>
      <c r="K185" s="33"/>
      <c r="L185" s="33"/>
      <c r="M185" s="33"/>
      <c r="N185" s="33"/>
      <c r="O185" s="33"/>
      <c r="P185" s="33"/>
      <c r="Q185" s="33"/>
      <c r="R185" s="33"/>
      <c r="S185" s="33"/>
    </row>
    <row r="186" spans="1:19" x14ac:dyDescent="0.2">
      <c r="A186" s="33"/>
      <c r="B186" s="33"/>
      <c r="C186" s="33"/>
      <c r="D186" s="33"/>
      <c r="E186" s="33"/>
      <c r="F186" s="33"/>
      <c r="G186" s="33"/>
      <c r="H186" s="33"/>
      <c r="I186" s="33"/>
      <c r="J186" s="33"/>
      <c r="K186" s="33"/>
      <c r="L186" s="33"/>
      <c r="M186" s="33"/>
      <c r="N186" s="33"/>
      <c r="O186" s="33"/>
      <c r="P186" s="33"/>
      <c r="Q186" s="33"/>
      <c r="R186" s="33"/>
      <c r="S186" s="33"/>
    </row>
    <row r="187" spans="1:19" x14ac:dyDescent="0.2">
      <c r="A187" s="33"/>
      <c r="B187" s="33"/>
      <c r="C187" s="33"/>
      <c r="D187" s="33"/>
      <c r="E187" s="33"/>
      <c r="F187" s="33"/>
      <c r="G187" s="33"/>
      <c r="H187" s="33"/>
      <c r="I187" s="33"/>
      <c r="J187" s="33"/>
      <c r="K187" s="33"/>
      <c r="L187" s="33"/>
      <c r="M187" s="33"/>
      <c r="N187" s="33"/>
      <c r="O187" s="33"/>
      <c r="P187" s="33"/>
      <c r="Q187" s="33"/>
      <c r="R187" s="33"/>
      <c r="S187" s="33"/>
    </row>
    <row r="188" spans="1:19" x14ac:dyDescent="0.2">
      <c r="A188" s="33"/>
      <c r="B188" s="33"/>
      <c r="C188" s="33"/>
      <c r="D188" s="33"/>
      <c r="E188" s="33"/>
      <c r="F188" s="33"/>
      <c r="G188" s="33"/>
      <c r="H188" s="33"/>
      <c r="I188" s="33"/>
      <c r="J188" s="33"/>
      <c r="K188" s="33"/>
      <c r="L188" s="33"/>
      <c r="M188" s="33"/>
      <c r="N188" s="33"/>
      <c r="O188" s="33"/>
      <c r="P188" s="33"/>
      <c r="Q188" s="33"/>
      <c r="R188" s="33"/>
      <c r="S188" s="33"/>
    </row>
    <row r="189" spans="1:19" x14ac:dyDescent="0.2">
      <c r="A189" s="33"/>
      <c r="B189" s="33"/>
      <c r="C189" s="33"/>
      <c r="D189" s="33"/>
      <c r="E189" s="33"/>
      <c r="F189" s="33"/>
      <c r="G189" s="33"/>
      <c r="H189" s="33"/>
      <c r="I189" s="33"/>
      <c r="J189" s="33"/>
      <c r="K189" s="33"/>
      <c r="L189" s="33"/>
      <c r="M189" s="33"/>
      <c r="N189" s="33"/>
      <c r="O189" s="33"/>
      <c r="P189" s="33"/>
      <c r="Q189" s="33"/>
      <c r="R189" s="33"/>
      <c r="S189" s="33"/>
    </row>
    <row r="190" spans="1:19" x14ac:dyDescent="0.2">
      <c r="A190" s="33"/>
      <c r="B190" s="33"/>
      <c r="C190" s="33"/>
      <c r="D190" s="33"/>
      <c r="E190" s="33"/>
      <c r="F190" s="33"/>
      <c r="G190" s="33"/>
      <c r="H190" s="33"/>
      <c r="I190" s="33"/>
      <c r="J190" s="33"/>
      <c r="K190" s="33"/>
      <c r="L190" s="33"/>
      <c r="M190" s="33"/>
      <c r="N190" s="33"/>
      <c r="O190" s="33"/>
      <c r="P190" s="33"/>
      <c r="Q190" s="33"/>
      <c r="R190" s="33"/>
      <c r="S190" s="33"/>
    </row>
    <row r="191" spans="1:19" x14ac:dyDescent="0.2">
      <c r="A191" s="33"/>
      <c r="B191" s="33"/>
      <c r="C191" s="33"/>
      <c r="D191" s="33"/>
      <c r="E191" s="33"/>
      <c r="F191" s="33"/>
      <c r="G191" s="33"/>
      <c r="H191" s="33"/>
      <c r="I191" s="33"/>
      <c r="J191" s="33"/>
      <c r="K191" s="33"/>
      <c r="L191" s="33"/>
      <c r="M191" s="33"/>
      <c r="N191" s="33"/>
      <c r="O191" s="33"/>
      <c r="P191" s="33"/>
      <c r="Q191" s="33"/>
      <c r="R191" s="33"/>
      <c r="S191" s="33"/>
    </row>
    <row r="192" spans="1:19" x14ac:dyDescent="0.2">
      <c r="A192" s="33"/>
      <c r="B192" s="33"/>
      <c r="C192" s="33"/>
      <c r="D192" s="33"/>
      <c r="E192" s="33"/>
      <c r="F192" s="33"/>
      <c r="G192" s="33"/>
      <c r="H192" s="33"/>
      <c r="I192" s="33"/>
      <c r="J192" s="33"/>
      <c r="K192" s="33"/>
      <c r="L192" s="33"/>
      <c r="M192" s="33"/>
      <c r="N192" s="33"/>
      <c r="O192" s="33"/>
      <c r="P192" s="33"/>
      <c r="Q192" s="33"/>
      <c r="R192" s="33"/>
      <c r="S192" s="33"/>
    </row>
    <row r="193" spans="1:19" x14ac:dyDescent="0.2">
      <c r="A193" s="33"/>
      <c r="B193" s="33"/>
      <c r="C193" s="33"/>
      <c r="D193" s="33"/>
      <c r="E193" s="33"/>
      <c r="F193" s="33"/>
      <c r="G193" s="33"/>
      <c r="H193" s="33"/>
      <c r="I193" s="33"/>
      <c r="J193" s="33"/>
      <c r="K193" s="33"/>
      <c r="L193" s="33"/>
      <c r="M193" s="33"/>
      <c r="N193" s="33"/>
      <c r="O193" s="33"/>
      <c r="P193" s="33"/>
      <c r="Q193" s="33"/>
      <c r="R193" s="33"/>
      <c r="S193" s="33"/>
    </row>
    <row r="194" spans="1:19" x14ac:dyDescent="0.2">
      <c r="A194" s="33"/>
      <c r="B194" s="33"/>
      <c r="C194" s="33"/>
      <c r="D194" s="33"/>
      <c r="E194" s="33"/>
      <c r="F194" s="33"/>
      <c r="G194" s="33"/>
      <c r="H194" s="33"/>
      <c r="I194" s="33"/>
      <c r="J194" s="33"/>
      <c r="K194" s="33"/>
      <c r="L194" s="33"/>
      <c r="M194" s="33"/>
      <c r="N194" s="33"/>
      <c r="O194" s="33"/>
      <c r="P194" s="33"/>
      <c r="Q194" s="33"/>
      <c r="R194" s="33"/>
      <c r="S194" s="33"/>
    </row>
    <row r="195" spans="1:19" x14ac:dyDescent="0.2">
      <c r="A195" s="33"/>
      <c r="B195" s="33"/>
      <c r="C195" s="33"/>
      <c r="D195" s="33"/>
      <c r="E195" s="33"/>
      <c r="F195" s="33"/>
      <c r="G195" s="33"/>
      <c r="H195" s="33"/>
      <c r="I195" s="33"/>
      <c r="J195" s="33"/>
      <c r="K195" s="33"/>
      <c r="L195" s="33"/>
      <c r="M195" s="33"/>
      <c r="N195" s="33"/>
      <c r="O195" s="33"/>
      <c r="P195" s="33"/>
      <c r="Q195" s="33"/>
      <c r="R195" s="33"/>
      <c r="S195" s="33"/>
    </row>
    <row r="196" spans="1:19" x14ac:dyDescent="0.2">
      <c r="A196" s="33"/>
      <c r="B196" s="33"/>
      <c r="C196" s="33"/>
      <c r="D196" s="33"/>
      <c r="E196" s="33"/>
      <c r="F196" s="33"/>
      <c r="G196" s="33"/>
      <c r="H196" s="33"/>
      <c r="I196" s="33"/>
      <c r="J196" s="33"/>
      <c r="K196" s="33"/>
      <c r="L196" s="33"/>
      <c r="M196" s="33"/>
      <c r="N196" s="33"/>
      <c r="O196" s="33"/>
      <c r="P196" s="33"/>
      <c r="Q196" s="33"/>
      <c r="R196" s="33"/>
      <c r="S196" s="33"/>
    </row>
    <row r="197" spans="1:19" x14ac:dyDescent="0.2">
      <c r="A197" s="33"/>
      <c r="B197" s="33"/>
      <c r="C197" s="33"/>
      <c r="D197" s="33"/>
      <c r="E197" s="33"/>
      <c r="F197" s="33"/>
      <c r="G197" s="33"/>
      <c r="H197" s="33"/>
      <c r="I197" s="33"/>
      <c r="J197" s="33"/>
      <c r="K197" s="33"/>
      <c r="L197" s="33"/>
      <c r="M197" s="33"/>
      <c r="N197" s="33"/>
      <c r="O197" s="33"/>
      <c r="P197" s="33"/>
      <c r="Q197" s="33"/>
      <c r="R197" s="33"/>
      <c r="S197" s="33"/>
    </row>
    <row r="198" spans="1:19" x14ac:dyDescent="0.2">
      <c r="A198" s="33"/>
      <c r="B198" s="33"/>
      <c r="C198" s="33"/>
      <c r="D198" s="33"/>
      <c r="E198" s="33"/>
      <c r="F198" s="33"/>
      <c r="G198" s="33"/>
      <c r="H198" s="33"/>
      <c r="I198" s="33"/>
      <c r="J198" s="33"/>
      <c r="K198" s="33"/>
      <c r="L198" s="33"/>
      <c r="M198" s="33"/>
      <c r="N198" s="33"/>
      <c r="O198" s="33"/>
      <c r="P198" s="33"/>
      <c r="Q198" s="33"/>
      <c r="R198" s="33"/>
      <c r="S198" s="33"/>
    </row>
    <row r="199" spans="1:19" x14ac:dyDescent="0.2">
      <c r="A199" s="33"/>
      <c r="B199" s="33"/>
      <c r="C199" s="33"/>
      <c r="D199" s="33"/>
      <c r="E199" s="33"/>
      <c r="F199" s="33"/>
      <c r="G199" s="33"/>
      <c r="H199" s="33"/>
      <c r="I199" s="33"/>
      <c r="J199" s="33"/>
      <c r="K199" s="33"/>
      <c r="L199" s="33"/>
      <c r="M199" s="33"/>
      <c r="N199" s="33"/>
      <c r="O199" s="33"/>
      <c r="P199" s="33"/>
      <c r="Q199" s="33"/>
      <c r="R199" s="33"/>
      <c r="S199" s="33"/>
    </row>
    <row r="200" spans="1:19" x14ac:dyDescent="0.2">
      <c r="A200" s="33"/>
      <c r="B200" s="33"/>
      <c r="C200" s="33"/>
      <c r="D200" s="33"/>
      <c r="E200" s="33"/>
      <c r="F200" s="33"/>
      <c r="G200" s="33"/>
      <c r="H200" s="33"/>
      <c r="I200" s="33"/>
      <c r="J200" s="33"/>
      <c r="K200" s="33"/>
      <c r="L200" s="33"/>
      <c r="M200" s="33"/>
      <c r="N200" s="33"/>
      <c r="O200" s="33"/>
      <c r="P200" s="33"/>
      <c r="Q200" s="33"/>
      <c r="R200" s="33"/>
      <c r="S200" s="33"/>
    </row>
    <row r="201" spans="1:19" x14ac:dyDescent="0.2">
      <c r="A201" s="33"/>
      <c r="B201" s="33"/>
      <c r="C201" s="33"/>
      <c r="D201" s="33"/>
      <c r="E201" s="33"/>
      <c r="F201" s="33"/>
      <c r="G201" s="33"/>
      <c r="H201" s="33"/>
      <c r="I201" s="33"/>
      <c r="J201" s="33"/>
      <c r="K201" s="33"/>
      <c r="L201" s="33"/>
      <c r="M201" s="33"/>
      <c r="N201" s="33"/>
      <c r="O201" s="33"/>
      <c r="P201" s="33"/>
      <c r="Q201" s="33"/>
      <c r="R201" s="33"/>
      <c r="S201" s="33"/>
    </row>
    <row r="202" spans="1:19" x14ac:dyDescent="0.2">
      <c r="A202" s="33"/>
      <c r="B202" s="33"/>
      <c r="C202" s="33"/>
      <c r="D202" s="33"/>
      <c r="E202" s="33"/>
      <c r="F202" s="33"/>
      <c r="G202" s="33"/>
      <c r="H202" s="33"/>
      <c r="I202" s="33"/>
      <c r="J202" s="33"/>
      <c r="K202" s="33"/>
      <c r="L202" s="33"/>
      <c r="M202" s="33"/>
      <c r="N202" s="33"/>
      <c r="O202" s="33"/>
      <c r="P202" s="33"/>
      <c r="Q202" s="33"/>
      <c r="R202" s="33"/>
      <c r="S202" s="33"/>
    </row>
    <row r="203" spans="1:19" x14ac:dyDescent="0.2">
      <c r="A203" s="33"/>
      <c r="B203" s="33"/>
      <c r="C203" s="33"/>
      <c r="D203" s="33"/>
      <c r="E203" s="33"/>
      <c r="F203" s="33"/>
      <c r="G203" s="33"/>
      <c r="H203" s="33"/>
      <c r="I203" s="33"/>
      <c r="J203" s="33"/>
      <c r="K203" s="33"/>
      <c r="L203" s="33"/>
      <c r="M203" s="33"/>
      <c r="N203" s="33"/>
      <c r="O203" s="33"/>
      <c r="P203" s="33"/>
      <c r="Q203" s="33"/>
      <c r="R203" s="33"/>
      <c r="S203" s="33"/>
    </row>
    <row r="204" spans="1:19" x14ac:dyDescent="0.2">
      <c r="A204" s="33"/>
      <c r="B204" s="33"/>
      <c r="C204" s="33"/>
      <c r="D204" s="33"/>
      <c r="E204" s="33"/>
      <c r="F204" s="33"/>
      <c r="G204" s="33"/>
      <c r="H204" s="33"/>
      <c r="I204" s="33"/>
      <c r="J204" s="33"/>
      <c r="K204" s="33"/>
      <c r="L204" s="33"/>
      <c r="M204" s="33"/>
      <c r="N204" s="33"/>
      <c r="O204" s="33"/>
      <c r="P204" s="33"/>
      <c r="Q204" s="33"/>
      <c r="R204" s="33"/>
      <c r="S204" s="33"/>
    </row>
    <row r="205" spans="1:19" x14ac:dyDescent="0.2">
      <c r="A205" s="33"/>
      <c r="B205" s="33"/>
      <c r="C205" s="33"/>
      <c r="D205" s="33"/>
      <c r="E205" s="33"/>
      <c r="F205" s="33"/>
      <c r="G205" s="33"/>
      <c r="H205" s="33"/>
      <c r="I205" s="33"/>
      <c r="J205" s="33"/>
      <c r="K205" s="33"/>
      <c r="L205" s="33"/>
      <c r="M205" s="33"/>
      <c r="N205" s="33"/>
      <c r="O205" s="33"/>
      <c r="P205" s="33"/>
      <c r="Q205" s="33"/>
      <c r="R205" s="33"/>
      <c r="S205" s="33"/>
    </row>
    <row r="206" spans="1:19" x14ac:dyDescent="0.2">
      <c r="A206" s="33"/>
      <c r="B206" s="33"/>
      <c r="C206" s="33"/>
      <c r="D206" s="33"/>
      <c r="E206" s="33"/>
      <c r="F206" s="33"/>
      <c r="G206" s="33"/>
      <c r="H206" s="33"/>
      <c r="I206" s="33"/>
      <c r="J206" s="33"/>
      <c r="K206" s="33"/>
      <c r="L206" s="33"/>
      <c r="M206" s="33"/>
      <c r="N206" s="33"/>
      <c r="O206" s="33"/>
      <c r="P206" s="33"/>
      <c r="Q206" s="33"/>
      <c r="R206" s="33"/>
      <c r="S206" s="33"/>
    </row>
    <row r="207" spans="1:19" x14ac:dyDescent="0.2">
      <c r="A207" s="33"/>
      <c r="B207" s="33"/>
      <c r="C207" s="33"/>
      <c r="D207" s="33"/>
      <c r="E207" s="33"/>
      <c r="F207" s="33"/>
      <c r="G207" s="33"/>
      <c r="H207" s="33"/>
      <c r="I207" s="33"/>
      <c r="J207" s="33"/>
      <c r="K207" s="33"/>
      <c r="L207" s="33"/>
      <c r="M207" s="33"/>
      <c r="N207" s="33"/>
      <c r="O207" s="33"/>
      <c r="P207" s="33"/>
      <c r="Q207" s="33"/>
      <c r="R207" s="33"/>
      <c r="S207" s="33"/>
    </row>
    <row r="208" spans="1:19" x14ac:dyDescent="0.2">
      <c r="A208" s="33"/>
      <c r="B208" s="33"/>
      <c r="C208" s="33"/>
      <c r="D208" s="33"/>
      <c r="E208" s="33"/>
      <c r="F208" s="33"/>
      <c r="G208" s="33"/>
      <c r="H208" s="33"/>
      <c r="I208" s="33"/>
      <c r="J208" s="33"/>
      <c r="K208" s="33"/>
      <c r="L208" s="33"/>
      <c r="M208" s="33"/>
      <c r="N208" s="33"/>
      <c r="O208" s="33"/>
      <c r="P208" s="33"/>
      <c r="Q208" s="33"/>
      <c r="R208" s="33"/>
      <c r="S208" s="33"/>
    </row>
    <row r="209" spans="1:19" x14ac:dyDescent="0.2">
      <c r="A209" s="33"/>
      <c r="B209" s="33"/>
      <c r="C209" s="33"/>
      <c r="D209" s="33"/>
      <c r="E209" s="33"/>
      <c r="F209" s="33"/>
      <c r="G209" s="33"/>
      <c r="H209" s="33"/>
      <c r="I209" s="33"/>
      <c r="J209" s="33"/>
      <c r="K209" s="33"/>
      <c r="L209" s="33"/>
      <c r="M209" s="33"/>
      <c r="N209" s="33"/>
      <c r="O209" s="33"/>
      <c r="P209" s="33"/>
      <c r="Q209" s="33"/>
      <c r="R209" s="33"/>
      <c r="S209" s="33"/>
    </row>
    <row r="210" spans="1:19" x14ac:dyDescent="0.2">
      <c r="A210" s="33"/>
      <c r="B210" s="33"/>
      <c r="C210" s="33"/>
      <c r="D210" s="33"/>
      <c r="E210" s="33"/>
      <c r="F210" s="33"/>
      <c r="G210" s="33"/>
      <c r="H210" s="33"/>
      <c r="I210" s="33"/>
      <c r="J210" s="33"/>
      <c r="K210" s="33"/>
      <c r="L210" s="33"/>
      <c r="M210" s="33"/>
      <c r="N210" s="33"/>
      <c r="O210" s="33"/>
      <c r="P210" s="33"/>
      <c r="Q210" s="33"/>
      <c r="R210" s="33"/>
      <c r="S210" s="33"/>
    </row>
    <row r="211" spans="1:19" x14ac:dyDescent="0.2">
      <c r="A211" s="33"/>
      <c r="B211" s="33"/>
      <c r="C211" s="33"/>
      <c r="D211" s="33"/>
      <c r="E211" s="33"/>
      <c r="F211" s="33"/>
      <c r="G211" s="33"/>
      <c r="H211" s="33"/>
      <c r="I211" s="33"/>
      <c r="J211" s="33"/>
      <c r="K211" s="33"/>
      <c r="L211" s="33"/>
      <c r="M211" s="33"/>
      <c r="N211" s="33"/>
      <c r="O211" s="33"/>
      <c r="P211" s="33"/>
      <c r="Q211" s="33"/>
      <c r="R211" s="33"/>
      <c r="S211" s="33"/>
    </row>
    <row r="212" spans="1:19" x14ac:dyDescent="0.2">
      <c r="A212" s="33"/>
      <c r="B212" s="33"/>
      <c r="C212" s="33"/>
      <c r="D212" s="33"/>
      <c r="E212" s="33"/>
      <c r="F212" s="33"/>
      <c r="G212" s="33"/>
      <c r="H212" s="33"/>
      <c r="I212" s="33"/>
      <c r="J212" s="33"/>
      <c r="K212" s="33"/>
      <c r="L212" s="33"/>
      <c r="M212" s="33"/>
      <c r="N212" s="33"/>
      <c r="O212" s="33"/>
      <c r="P212" s="33"/>
      <c r="Q212" s="33"/>
      <c r="R212" s="33"/>
      <c r="S212" s="33"/>
    </row>
    <row r="213" spans="1:19" x14ac:dyDescent="0.2">
      <c r="A213" s="33"/>
      <c r="B213" s="33"/>
      <c r="C213" s="33"/>
      <c r="D213" s="33"/>
      <c r="E213" s="33"/>
      <c r="F213" s="33"/>
      <c r="G213" s="33"/>
      <c r="H213" s="33"/>
      <c r="I213" s="33"/>
      <c r="J213" s="33"/>
      <c r="K213" s="33"/>
      <c r="L213" s="33"/>
      <c r="M213" s="33"/>
      <c r="N213" s="33"/>
      <c r="O213" s="33"/>
      <c r="P213" s="33"/>
      <c r="Q213" s="33"/>
      <c r="R213" s="33"/>
      <c r="S213" s="33"/>
    </row>
    <row r="214" spans="1:19" x14ac:dyDescent="0.2">
      <c r="A214" s="33"/>
      <c r="B214" s="33"/>
      <c r="C214" s="33"/>
      <c r="D214" s="33"/>
      <c r="E214" s="33"/>
      <c r="F214" s="33"/>
      <c r="G214" s="33"/>
      <c r="H214" s="33"/>
      <c r="I214" s="33"/>
      <c r="J214" s="33"/>
      <c r="K214" s="33"/>
      <c r="L214" s="33"/>
      <c r="M214" s="33"/>
      <c r="N214" s="33"/>
      <c r="O214" s="33"/>
      <c r="P214" s="33"/>
      <c r="Q214" s="33"/>
      <c r="R214" s="33"/>
      <c r="S214" s="33"/>
    </row>
    <row r="215" spans="1:19" x14ac:dyDescent="0.2">
      <c r="A215" s="33"/>
      <c r="B215" s="33"/>
      <c r="C215" s="33"/>
      <c r="D215" s="33"/>
      <c r="E215" s="33"/>
      <c r="F215" s="33"/>
      <c r="G215" s="33"/>
      <c r="H215" s="33"/>
      <c r="I215" s="33"/>
      <c r="J215" s="33"/>
      <c r="K215" s="33"/>
      <c r="L215" s="33"/>
      <c r="M215" s="33"/>
      <c r="N215" s="33"/>
      <c r="O215" s="33"/>
      <c r="P215" s="33"/>
      <c r="Q215" s="33"/>
      <c r="R215" s="33"/>
      <c r="S215" s="33"/>
    </row>
    <row r="216" spans="1:19" x14ac:dyDescent="0.2">
      <c r="A216" s="33"/>
      <c r="B216" s="33"/>
      <c r="C216" s="33"/>
      <c r="D216" s="33"/>
      <c r="E216" s="33"/>
      <c r="F216" s="33"/>
      <c r="G216" s="33"/>
      <c r="H216" s="33"/>
      <c r="I216" s="33"/>
      <c r="J216" s="33"/>
      <c r="K216" s="33"/>
      <c r="L216" s="33"/>
      <c r="M216" s="33"/>
      <c r="N216" s="33"/>
      <c r="O216" s="33"/>
      <c r="P216" s="33"/>
      <c r="Q216" s="33"/>
      <c r="R216" s="33"/>
      <c r="S216" s="33"/>
    </row>
    <row r="217" spans="1:19" x14ac:dyDescent="0.2">
      <c r="A217" s="33"/>
      <c r="B217" s="33"/>
      <c r="C217" s="33"/>
      <c r="D217" s="33"/>
      <c r="E217" s="33"/>
      <c r="F217" s="33"/>
      <c r="G217" s="33"/>
      <c r="H217" s="33"/>
      <c r="I217" s="33"/>
      <c r="J217" s="33"/>
      <c r="K217" s="33"/>
      <c r="L217" s="33"/>
      <c r="M217" s="33"/>
      <c r="N217" s="33"/>
      <c r="O217" s="33"/>
      <c r="P217" s="33"/>
      <c r="Q217" s="33"/>
      <c r="R217" s="33"/>
      <c r="S217" s="33"/>
    </row>
    <row r="218" spans="1:19" x14ac:dyDescent="0.2">
      <c r="A218" s="33"/>
      <c r="B218" s="33"/>
      <c r="C218" s="33"/>
      <c r="D218" s="33"/>
      <c r="E218" s="33"/>
      <c r="F218" s="33"/>
      <c r="G218" s="33"/>
      <c r="H218" s="33"/>
      <c r="I218" s="33"/>
      <c r="J218" s="33"/>
      <c r="K218" s="33"/>
      <c r="L218" s="33"/>
      <c r="M218" s="33"/>
      <c r="N218" s="33"/>
      <c r="O218" s="33"/>
      <c r="P218" s="33"/>
      <c r="Q218" s="33"/>
      <c r="R218" s="33"/>
      <c r="S218" s="33"/>
    </row>
    <row r="219" spans="1:19" x14ac:dyDescent="0.2">
      <c r="A219" s="33"/>
      <c r="B219" s="33"/>
      <c r="C219" s="33"/>
      <c r="D219" s="33"/>
      <c r="E219" s="33"/>
      <c r="F219" s="33"/>
      <c r="G219" s="33"/>
      <c r="H219" s="33"/>
      <c r="I219" s="33"/>
      <c r="J219" s="33"/>
      <c r="K219" s="33"/>
      <c r="L219" s="33"/>
      <c r="M219" s="33"/>
      <c r="N219" s="33"/>
      <c r="O219" s="33"/>
      <c r="P219" s="33"/>
      <c r="Q219" s="33"/>
      <c r="R219" s="33"/>
      <c r="S219" s="33"/>
    </row>
    <row r="220" spans="1:19" x14ac:dyDescent="0.2">
      <c r="A220" s="33"/>
      <c r="B220" s="33"/>
      <c r="C220" s="33"/>
      <c r="D220" s="33"/>
      <c r="E220" s="33"/>
      <c r="F220" s="33"/>
      <c r="G220" s="33"/>
      <c r="H220" s="33"/>
      <c r="I220" s="33"/>
      <c r="J220" s="33"/>
      <c r="K220" s="33"/>
      <c r="L220" s="33"/>
      <c r="M220" s="33"/>
      <c r="N220" s="33"/>
      <c r="O220" s="33"/>
      <c r="P220" s="33"/>
      <c r="Q220" s="33"/>
      <c r="R220" s="33"/>
      <c r="S220" s="33"/>
    </row>
    <row r="221" spans="1:19" x14ac:dyDescent="0.2">
      <c r="A221" s="33"/>
      <c r="B221" s="33"/>
      <c r="C221" s="33"/>
      <c r="D221" s="33"/>
      <c r="E221" s="33"/>
      <c r="F221" s="33"/>
      <c r="G221" s="33"/>
      <c r="H221" s="33"/>
      <c r="I221" s="33"/>
      <c r="J221" s="33"/>
      <c r="K221" s="33"/>
      <c r="L221" s="33"/>
      <c r="M221" s="33"/>
      <c r="N221" s="33"/>
      <c r="O221" s="33"/>
      <c r="P221" s="33"/>
      <c r="Q221" s="33"/>
      <c r="R221" s="33"/>
      <c r="S221" s="33"/>
    </row>
    <row r="222" spans="1:19" x14ac:dyDescent="0.2">
      <c r="A222" s="33"/>
      <c r="B222" s="33"/>
      <c r="C222" s="33"/>
      <c r="D222" s="33"/>
      <c r="E222" s="33"/>
      <c r="F222" s="33"/>
      <c r="G222" s="33"/>
      <c r="H222" s="33"/>
      <c r="I222" s="33"/>
      <c r="J222" s="33"/>
      <c r="K222" s="33"/>
      <c r="L222" s="33"/>
      <c r="M222" s="33"/>
      <c r="N222" s="33"/>
      <c r="O222" s="33"/>
      <c r="P222" s="33"/>
      <c r="Q222" s="33"/>
      <c r="R222" s="33"/>
      <c r="S222" s="33"/>
    </row>
    <row r="223" spans="1:19" x14ac:dyDescent="0.2">
      <c r="A223" s="33"/>
      <c r="B223" s="33"/>
      <c r="C223" s="33"/>
      <c r="D223" s="33"/>
      <c r="E223" s="33"/>
      <c r="F223" s="33"/>
      <c r="G223" s="33"/>
      <c r="H223" s="33"/>
      <c r="I223" s="33"/>
      <c r="J223" s="33"/>
      <c r="K223" s="33"/>
      <c r="L223" s="33"/>
      <c r="M223" s="33"/>
      <c r="N223" s="33"/>
      <c r="O223" s="33"/>
      <c r="P223" s="33"/>
      <c r="Q223" s="33"/>
      <c r="R223" s="33"/>
      <c r="S223" s="33"/>
    </row>
    <row r="224" spans="1:19" x14ac:dyDescent="0.2">
      <c r="A224" s="33"/>
      <c r="B224" s="33"/>
      <c r="C224" s="33"/>
      <c r="D224" s="33"/>
      <c r="E224" s="33"/>
      <c r="F224" s="33"/>
      <c r="G224" s="33"/>
      <c r="H224" s="33"/>
      <c r="I224" s="33"/>
      <c r="J224" s="33"/>
      <c r="K224" s="33"/>
      <c r="L224" s="33"/>
      <c r="M224" s="33"/>
      <c r="N224" s="33"/>
      <c r="O224" s="33"/>
      <c r="P224" s="33"/>
      <c r="Q224" s="33"/>
      <c r="R224" s="33"/>
      <c r="S224" s="33"/>
    </row>
    <row r="225" spans="1:19" x14ac:dyDescent="0.2">
      <c r="A225" s="33"/>
      <c r="B225" s="33"/>
      <c r="C225" s="33"/>
      <c r="D225" s="33"/>
      <c r="E225" s="33"/>
      <c r="F225" s="33"/>
      <c r="G225" s="33"/>
      <c r="H225" s="33"/>
      <c r="I225" s="33"/>
      <c r="J225" s="33"/>
      <c r="K225" s="33"/>
      <c r="L225" s="33"/>
      <c r="M225" s="33"/>
      <c r="N225" s="33"/>
      <c r="O225" s="33"/>
      <c r="P225" s="33"/>
      <c r="Q225" s="33"/>
      <c r="R225" s="33"/>
      <c r="S225" s="33"/>
    </row>
    <row r="226" spans="1:19" x14ac:dyDescent="0.2">
      <c r="A226" s="33"/>
      <c r="B226" s="33"/>
      <c r="C226" s="33"/>
      <c r="D226" s="33"/>
      <c r="E226" s="33"/>
      <c r="F226" s="33"/>
      <c r="G226" s="33"/>
      <c r="H226" s="33"/>
      <c r="I226" s="33"/>
      <c r="J226" s="33"/>
      <c r="K226" s="33"/>
      <c r="L226" s="33"/>
      <c r="M226" s="33"/>
      <c r="N226" s="33"/>
      <c r="O226" s="33"/>
      <c r="P226" s="33"/>
      <c r="Q226" s="33"/>
      <c r="R226" s="33"/>
      <c r="S226" s="33"/>
    </row>
    <row r="227" spans="1:19" x14ac:dyDescent="0.2">
      <c r="A227" s="33"/>
      <c r="B227" s="33"/>
      <c r="C227" s="33"/>
      <c r="D227" s="33"/>
      <c r="E227" s="33"/>
      <c r="F227" s="33"/>
      <c r="G227" s="33"/>
      <c r="H227" s="33"/>
      <c r="I227" s="33"/>
      <c r="J227" s="33"/>
      <c r="K227" s="33"/>
      <c r="L227" s="33"/>
      <c r="M227" s="33"/>
      <c r="N227" s="33"/>
      <c r="O227" s="33"/>
      <c r="P227" s="33"/>
      <c r="Q227" s="33"/>
      <c r="R227" s="33"/>
      <c r="S227" s="33"/>
    </row>
    <row r="228" spans="1:19" x14ac:dyDescent="0.2">
      <c r="A228" s="33"/>
      <c r="B228" s="33"/>
      <c r="C228" s="33"/>
      <c r="D228" s="33"/>
      <c r="E228" s="33"/>
      <c r="F228" s="33"/>
      <c r="G228" s="33"/>
      <c r="H228" s="33"/>
      <c r="I228" s="33"/>
      <c r="J228" s="33"/>
      <c r="K228" s="33"/>
      <c r="L228" s="33"/>
      <c r="M228" s="33"/>
      <c r="N228" s="33"/>
      <c r="O228" s="33"/>
      <c r="P228" s="33"/>
      <c r="Q228" s="33"/>
      <c r="R228" s="33"/>
      <c r="S228" s="33"/>
    </row>
    <row r="229" spans="1:19" x14ac:dyDescent="0.2">
      <c r="A229" s="33"/>
      <c r="B229" s="33"/>
      <c r="C229" s="33"/>
      <c r="D229" s="33"/>
      <c r="E229" s="33"/>
      <c r="F229" s="33"/>
      <c r="G229" s="33"/>
      <c r="H229" s="33"/>
      <c r="I229" s="33"/>
      <c r="J229" s="33"/>
      <c r="K229" s="33"/>
      <c r="L229" s="33"/>
      <c r="M229" s="33"/>
      <c r="N229" s="33"/>
      <c r="O229" s="33"/>
      <c r="P229" s="33"/>
      <c r="Q229" s="33"/>
      <c r="R229" s="33"/>
      <c r="S229" s="33"/>
    </row>
    <row r="230" spans="1:19" x14ac:dyDescent="0.2">
      <c r="A230" s="33"/>
      <c r="B230" s="33"/>
      <c r="C230" s="33"/>
      <c r="D230" s="33"/>
      <c r="E230" s="33"/>
      <c r="F230" s="33"/>
      <c r="G230" s="33"/>
      <c r="H230" s="33"/>
      <c r="I230" s="33"/>
      <c r="J230" s="33"/>
      <c r="K230" s="33"/>
      <c r="L230" s="33"/>
      <c r="M230" s="33"/>
      <c r="N230" s="33"/>
      <c r="O230" s="33"/>
      <c r="P230" s="33"/>
      <c r="Q230" s="33"/>
      <c r="R230" s="33"/>
      <c r="S230" s="33"/>
    </row>
    <row r="231" spans="1:19" x14ac:dyDescent="0.2">
      <c r="A231" s="33"/>
      <c r="B231" s="33"/>
      <c r="C231" s="33"/>
      <c r="D231" s="33"/>
      <c r="E231" s="33"/>
      <c r="F231" s="33"/>
      <c r="G231" s="33"/>
      <c r="H231" s="33"/>
      <c r="I231" s="33"/>
      <c r="J231" s="33"/>
      <c r="K231" s="33"/>
      <c r="L231" s="33"/>
      <c r="M231" s="33"/>
      <c r="N231" s="33"/>
      <c r="O231" s="33"/>
      <c r="P231" s="33"/>
      <c r="Q231" s="33"/>
      <c r="R231" s="33"/>
      <c r="S231" s="33"/>
    </row>
    <row r="232" spans="1:19" x14ac:dyDescent="0.2">
      <c r="A232" s="33"/>
      <c r="B232" s="33"/>
      <c r="C232" s="33"/>
      <c r="D232" s="33"/>
      <c r="E232" s="33"/>
      <c r="F232" s="33"/>
      <c r="G232" s="33"/>
      <c r="H232" s="33"/>
      <c r="I232" s="33"/>
      <c r="J232" s="33"/>
      <c r="K232" s="33"/>
      <c r="L232" s="33"/>
      <c r="M232" s="33"/>
      <c r="N232" s="33"/>
      <c r="O232" s="33"/>
      <c r="P232" s="33"/>
      <c r="Q232" s="33"/>
      <c r="R232" s="33"/>
      <c r="S232" s="33"/>
    </row>
    <row r="233" spans="1:19" x14ac:dyDescent="0.2">
      <c r="A233" s="33"/>
      <c r="B233" s="33"/>
      <c r="C233" s="33"/>
      <c r="D233" s="33"/>
      <c r="E233" s="33"/>
      <c r="F233" s="33"/>
      <c r="G233" s="33"/>
      <c r="H233" s="33"/>
      <c r="I233" s="33"/>
      <c r="J233" s="33"/>
      <c r="K233" s="33"/>
      <c r="L233" s="33"/>
      <c r="M233" s="33"/>
      <c r="N233" s="33"/>
      <c r="O233" s="33"/>
      <c r="P233" s="33"/>
      <c r="Q233" s="33"/>
      <c r="R233" s="33"/>
      <c r="S233" s="33"/>
    </row>
    <row r="234" spans="1:19" x14ac:dyDescent="0.2">
      <c r="A234" s="33"/>
      <c r="B234" s="33"/>
      <c r="C234" s="33"/>
      <c r="D234" s="33"/>
      <c r="E234" s="33"/>
      <c r="F234" s="33"/>
      <c r="G234" s="33"/>
      <c r="H234" s="33"/>
      <c r="I234" s="33"/>
      <c r="J234" s="33"/>
      <c r="K234" s="33"/>
      <c r="L234" s="33"/>
      <c r="M234" s="33"/>
      <c r="N234" s="33"/>
      <c r="O234" s="33"/>
      <c r="P234" s="33"/>
      <c r="Q234" s="33"/>
      <c r="R234" s="33"/>
      <c r="S234" s="33"/>
    </row>
    <row r="235" spans="1:19" x14ac:dyDescent="0.2">
      <c r="A235" s="33"/>
      <c r="B235" s="33"/>
      <c r="C235" s="33"/>
      <c r="D235" s="33"/>
      <c r="E235" s="33"/>
      <c r="F235" s="33"/>
      <c r="G235" s="33"/>
      <c r="H235" s="33"/>
      <c r="I235" s="33"/>
      <c r="J235" s="33"/>
      <c r="K235" s="33"/>
      <c r="L235" s="33"/>
      <c r="M235" s="33"/>
      <c r="N235" s="33"/>
      <c r="O235" s="33"/>
      <c r="P235" s="33"/>
      <c r="Q235" s="33"/>
      <c r="R235" s="33"/>
      <c r="S235" s="33"/>
    </row>
    <row r="236" spans="1:19" x14ac:dyDescent="0.2">
      <c r="A236" s="33"/>
      <c r="B236" s="33"/>
      <c r="C236" s="33"/>
      <c r="D236" s="33"/>
      <c r="E236" s="33"/>
      <c r="F236" s="33"/>
      <c r="G236" s="33"/>
      <c r="H236" s="33"/>
      <c r="I236" s="33"/>
      <c r="J236" s="33"/>
      <c r="K236" s="33"/>
      <c r="L236" s="33"/>
      <c r="M236" s="33"/>
      <c r="N236" s="33"/>
      <c r="O236" s="33"/>
      <c r="P236" s="33"/>
      <c r="Q236" s="33"/>
      <c r="R236" s="33"/>
      <c r="S236" s="33"/>
    </row>
    <row r="237" spans="1:19" x14ac:dyDescent="0.2">
      <c r="A237" s="33"/>
      <c r="B237" s="33"/>
      <c r="C237" s="33"/>
      <c r="D237" s="33"/>
      <c r="E237" s="33"/>
      <c r="F237" s="33"/>
      <c r="G237" s="33"/>
      <c r="H237" s="33"/>
      <c r="I237" s="33"/>
      <c r="J237" s="33"/>
      <c r="K237" s="33"/>
      <c r="L237" s="33"/>
      <c r="M237" s="33"/>
      <c r="N237" s="33"/>
      <c r="O237" s="33"/>
      <c r="P237" s="33"/>
      <c r="Q237" s="33"/>
      <c r="R237" s="33"/>
      <c r="S237" s="33"/>
    </row>
    <row r="238" spans="1:19" x14ac:dyDescent="0.2">
      <c r="A238" s="33"/>
      <c r="B238" s="33"/>
      <c r="C238" s="33"/>
      <c r="D238" s="33"/>
      <c r="E238" s="33"/>
      <c r="F238" s="33"/>
      <c r="G238" s="33"/>
      <c r="H238" s="33"/>
      <c r="I238" s="33"/>
      <c r="J238" s="33"/>
      <c r="K238" s="33"/>
      <c r="L238" s="33"/>
      <c r="M238" s="33"/>
      <c r="N238" s="33"/>
      <c r="O238" s="33"/>
      <c r="P238" s="33"/>
      <c r="Q238" s="33"/>
      <c r="R238" s="33"/>
      <c r="S238" s="33"/>
    </row>
    <row r="239" spans="1:19" x14ac:dyDescent="0.2">
      <c r="A239" s="33"/>
      <c r="B239" s="33"/>
      <c r="C239" s="33"/>
      <c r="D239" s="33"/>
      <c r="E239" s="33"/>
      <c r="F239" s="33"/>
      <c r="G239" s="33"/>
      <c r="H239" s="33"/>
      <c r="I239" s="33"/>
      <c r="J239" s="33"/>
      <c r="K239" s="33"/>
      <c r="L239" s="33"/>
      <c r="M239" s="33"/>
      <c r="N239" s="33"/>
      <c r="O239" s="33"/>
      <c r="P239" s="33"/>
      <c r="Q239" s="33"/>
      <c r="R239" s="33"/>
      <c r="S239" s="33"/>
    </row>
    <row r="240" spans="1:19" x14ac:dyDescent="0.2">
      <c r="A240" s="33"/>
      <c r="B240" s="33"/>
      <c r="C240" s="33"/>
      <c r="D240" s="33"/>
      <c r="E240" s="33"/>
      <c r="F240" s="33"/>
      <c r="G240" s="33"/>
      <c r="H240" s="33"/>
      <c r="I240" s="33"/>
      <c r="J240" s="33"/>
      <c r="K240" s="33"/>
      <c r="L240" s="33"/>
      <c r="M240" s="33"/>
      <c r="N240" s="33"/>
      <c r="O240" s="33"/>
      <c r="P240" s="33"/>
      <c r="Q240" s="33"/>
      <c r="R240" s="33"/>
      <c r="S240" s="33"/>
    </row>
    <row r="241" spans="1:19" x14ac:dyDescent="0.2">
      <c r="A241" s="33"/>
      <c r="B241" s="33"/>
      <c r="C241" s="33"/>
      <c r="D241" s="33"/>
      <c r="E241" s="33"/>
      <c r="F241" s="33"/>
      <c r="G241" s="33"/>
      <c r="H241" s="33"/>
      <c r="I241" s="33"/>
      <c r="J241" s="33"/>
      <c r="K241" s="33"/>
      <c r="L241" s="33"/>
      <c r="M241" s="33"/>
      <c r="N241" s="33"/>
      <c r="O241" s="33"/>
      <c r="P241" s="33"/>
      <c r="Q241" s="33"/>
      <c r="R241" s="33"/>
      <c r="S241" s="33"/>
    </row>
    <row r="242" spans="1:19" x14ac:dyDescent="0.2">
      <c r="A242" s="33"/>
      <c r="B242" s="33"/>
      <c r="C242" s="33"/>
      <c r="D242" s="33"/>
      <c r="E242" s="33"/>
      <c r="F242" s="33"/>
      <c r="G242" s="33"/>
      <c r="H242" s="33"/>
      <c r="I242" s="33"/>
      <c r="J242" s="33"/>
      <c r="K242" s="33"/>
      <c r="L242" s="33"/>
      <c r="M242" s="33"/>
      <c r="N242" s="33"/>
      <c r="O242" s="33"/>
      <c r="P242" s="33"/>
      <c r="Q242" s="33"/>
      <c r="R242" s="33"/>
      <c r="S242" s="33"/>
    </row>
    <row r="243" spans="1:19" x14ac:dyDescent="0.2">
      <c r="A243" s="33"/>
      <c r="B243" s="33"/>
      <c r="C243" s="33"/>
      <c r="D243" s="33"/>
      <c r="E243" s="33"/>
      <c r="F243" s="33"/>
      <c r="G243" s="33"/>
      <c r="H243" s="33"/>
      <c r="I243" s="33"/>
      <c r="J243" s="33"/>
      <c r="K243" s="33"/>
      <c r="L243" s="33"/>
      <c r="M243" s="33"/>
      <c r="N243" s="33"/>
      <c r="O243" s="33"/>
      <c r="P243" s="33"/>
      <c r="Q243" s="33"/>
      <c r="R243" s="33"/>
      <c r="S243" s="33"/>
    </row>
    <row r="244" spans="1:19" x14ac:dyDescent="0.2">
      <c r="A244" s="33"/>
      <c r="B244" s="33"/>
      <c r="C244" s="33"/>
      <c r="D244" s="33"/>
      <c r="E244" s="33"/>
      <c r="F244" s="33"/>
      <c r="G244" s="33"/>
      <c r="H244" s="33"/>
      <c r="I244" s="33"/>
      <c r="J244" s="33"/>
      <c r="K244" s="33"/>
      <c r="L244" s="33"/>
      <c r="M244" s="33"/>
      <c r="N244" s="33"/>
      <c r="O244" s="33"/>
      <c r="P244" s="33"/>
      <c r="Q244" s="33"/>
      <c r="R244" s="33"/>
      <c r="S244" s="33"/>
    </row>
    <row r="245" spans="1:19" x14ac:dyDescent="0.2">
      <c r="A245" s="33"/>
      <c r="B245" s="33"/>
      <c r="C245" s="33"/>
      <c r="D245" s="33"/>
      <c r="E245" s="33"/>
      <c r="F245" s="33"/>
      <c r="G245" s="33"/>
      <c r="H245" s="33"/>
      <c r="I245" s="33"/>
      <c r="J245" s="33"/>
      <c r="K245" s="33"/>
      <c r="L245" s="33"/>
      <c r="M245" s="33"/>
      <c r="N245" s="33"/>
      <c r="O245" s="33"/>
      <c r="P245" s="33"/>
      <c r="Q245" s="33"/>
      <c r="R245" s="33"/>
      <c r="S245" s="33"/>
    </row>
    <row r="246" spans="1:19" x14ac:dyDescent="0.2">
      <c r="A246" s="33"/>
      <c r="B246" s="33"/>
      <c r="C246" s="33"/>
      <c r="D246" s="33"/>
      <c r="E246" s="33"/>
      <c r="F246" s="33"/>
      <c r="G246" s="33"/>
      <c r="H246" s="33"/>
      <c r="I246" s="33"/>
      <c r="J246" s="33"/>
      <c r="K246" s="33"/>
      <c r="L246" s="33"/>
      <c r="M246" s="33"/>
      <c r="N246" s="33"/>
      <c r="O246" s="33"/>
      <c r="P246" s="33"/>
      <c r="Q246" s="33"/>
      <c r="R246" s="33"/>
      <c r="S246" s="33"/>
    </row>
    <row r="247" spans="1:19" x14ac:dyDescent="0.2">
      <c r="A247" s="33"/>
      <c r="B247" s="33"/>
      <c r="C247" s="33"/>
      <c r="D247" s="33"/>
      <c r="E247" s="33"/>
      <c r="F247" s="33"/>
      <c r="G247" s="33"/>
      <c r="H247" s="33"/>
      <c r="I247" s="33"/>
      <c r="J247" s="33"/>
      <c r="K247" s="33"/>
      <c r="L247" s="33"/>
      <c r="M247" s="33"/>
      <c r="N247" s="33"/>
      <c r="O247" s="33"/>
      <c r="P247" s="33"/>
      <c r="Q247" s="33"/>
      <c r="R247" s="33"/>
      <c r="S247" s="33"/>
    </row>
    <row r="248" spans="1:19" x14ac:dyDescent="0.2">
      <c r="A248" s="33"/>
      <c r="B248" s="33"/>
      <c r="C248" s="33"/>
      <c r="D248" s="33"/>
      <c r="E248" s="33"/>
      <c r="F248" s="33"/>
      <c r="G248" s="33"/>
      <c r="H248" s="33"/>
      <c r="I248" s="33"/>
      <c r="J248" s="33"/>
      <c r="K248" s="33"/>
      <c r="L248" s="33"/>
      <c r="M248" s="33"/>
      <c r="N248" s="33"/>
      <c r="O248" s="33"/>
      <c r="P248" s="33"/>
      <c r="Q248" s="33"/>
      <c r="R248" s="33"/>
      <c r="S248" s="33"/>
    </row>
    <row r="249" spans="1:19" x14ac:dyDescent="0.2">
      <c r="A249" s="33"/>
      <c r="B249" s="33"/>
      <c r="C249" s="33"/>
      <c r="D249" s="33"/>
      <c r="E249" s="33"/>
      <c r="F249" s="33"/>
      <c r="G249" s="33"/>
      <c r="H249" s="33"/>
      <c r="I249" s="33"/>
      <c r="J249" s="33"/>
      <c r="K249" s="33"/>
      <c r="L249" s="33"/>
      <c r="M249" s="33"/>
      <c r="N249" s="33"/>
      <c r="O249" s="33"/>
      <c r="P249" s="33"/>
      <c r="Q249" s="33"/>
      <c r="R249" s="33"/>
      <c r="S249" s="33"/>
    </row>
    <row r="250" spans="1:19" x14ac:dyDescent="0.2">
      <c r="A250" s="33"/>
      <c r="B250" s="33"/>
      <c r="C250" s="33"/>
      <c r="D250" s="33"/>
      <c r="E250" s="33"/>
      <c r="F250" s="33"/>
      <c r="G250" s="33"/>
      <c r="H250" s="33"/>
      <c r="I250" s="33"/>
      <c r="J250" s="33"/>
      <c r="K250" s="33"/>
      <c r="L250" s="33"/>
      <c r="M250" s="33"/>
      <c r="N250" s="33"/>
      <c r="O250" s="33"/>
      <c r="P250" s="33"/>
      <c r="Q250" s="33"/>
      <c r="R250" s="33"/>
      <c r="S250" s="33"/>
    </row>
    <row r="251" spans="1:19" x14ac:dyDescent="0.2">
      <c r="A251" s="33"/>
      <c r="B251" s="33"/>
      <c r="C251" s="33"/>
      <c r="D251" s="33"/>
      <c r="E251" s="33"/>
      <c r="F251" s="33"/>
      <c r="G251" s="33"/>
      <c r="H251" s="33"/>
      <c r="I251" s="33"/>
      <c r="J251" s="33"/>
      <c r="K251" s="33"/>
      <c r="L251" s="33"/>
      <c r="M251" s="33"/>
      <c r="N251" s="33"/>
      <c r="O251" s="33"/>
      <c r="P251" s="33"/>
      <c r="Q251" s="33"/>
      <c r="R251" s="33"/>
      <c r="S251" s="33"/>
    </row>
    <row r="252" spans="1:19" x14ac:dyDescent="0.2">
      <c r="A252" s="33"/>
      <c r="B252" s="33"/>
      <c r="C252" s="33"/>
      <c r="D252" s="33"/>
      <c r="E252" s="33"/>
      <c r="F252" s="33"/>
      <c r="G252" s="33"/>
      <c r="H252" s="33"/>
      <c r="I252" s="33"/>
      <c r="J252" s="33"/>
      <c r="K252" s="33"/>
      <c r="L252" s="33"/>
      <c r="M252" s="33"/>
      <c r="N252" s="33"/>
      <c r="O252" s="33"/>
      <c r="P252" s="33"/>
      <c r="Q252" s="33"/>
      <c r="R252" s="33"/>
      <c r="S252" s="33"/>
    </row>
    <row r="253" spans="1:19" x14ac:dyDescent="0.2">
      <c r="A253" s="33"/>
      <c r="B253" s="33"/>
      <c r="C253" s="33"/>
      <c r="D253" s="33"/>
      <c r="E253" s="33"/>
      <c r="F253" s="33"/>
      <c r="G253" s="33"/>
      <c r="H253" s="33"/>
      <c r="I253" s="33"/>
      <c r="J253" s="33"/>
      <c r="K253" s="33"/>
      <c r="L253" s="33"/>
      <c r="M253" s="33"/>
      <c r="N253" s="33"/>
      <c r="O253" s="33"/>
      <c r="P253" s="33"/>
      <c r="Q253" s="33"/>
      <c r="R253" s="33"/>
      <c r="S253" s="33"/>
    </row>
    <row r="254" spans="1:19" x14ac:dyDescent="0.2">
      <c r="A254" s="33"/>
      <c r="B254" s="33"/>
      <c r="C254" s="33"/>
      <c r="D254" s="33"/>
      <c r="E254" s="33"/>
      <c r="F254" s="33"/>
      <c r="G254" s="33"/>
      <c r="H254" s="33"/>
      <c r="I254" s="33"/>
      <c r="J254" s="33"/>
      <c r="K254" s="33"/>
      <c r="L254" s="33"/>
      <c r="M254" s="33"/>
      <c r="N254" s="33"/>
      <c r="O254" s="33"/>
      <c r="P254" s="33"/>
      <c r="Q254" s="33"/>
      <c r="R254" s="33"/>
      <c r="S254" s="33"/>
    </row>
    <row r="255" spans="1:19" x14ac:dyDescent="0.2">
      <c r="A255" s="33"/>
      <c r="B255" s="33"/>
      <c r="C255" s="33"/>
      <c r="D255" s="33"/>
      <c r="E255" s="33"/>
      <c r="F255" s="33"/>
      <c r="G255" s="33"/>
      <c r="H255" s="33"/>
      <c r="I255" s="33"/>
      <c r="J255" s="33"/>
      <c r="K255" s="33"/>
      <c r="L255" s="33"/>
      <c r="M255" s="33"/>
      <c r="N255" s="33"/>
      <c r="O255" s="33"/>
      <c r="P255" s="33"/>
      <c r="Q255" s="33"/>
      <c r="R255" s="33"/>
      <c r="S255" s="33"/>
    </row>
    <row r="256" spans="1:19" x14ac:dyDescent="0.2">
      <c r="A256" s="33"/>
      <c r="B256" s="33"/>
      <c r="C256" s="33"/>
      <c r="D256" s="33"/>
      <c r="E256" s="33"/>
      <c r="F256" s="33"/>
      <c r="G256" s="33"/>
      <c r="H256" s="33"/>
      <c r="I256" s="33"/>
      <c r="J256" s="33"/>
      <c r="K256" s="33"/>
      <c r="L256" s="33"/>
      <c r="M256" s="33"/>
      <c r="N256" s="33"/>
      <c r="O256" s="33"/>
      <c r="P256" s="33"/>
      <c r="Q256" s="33"/>
      <c r="R256" s="33"/>
      <c r="S256" s="33"/>
    </row>
    <row r="257" spans="1:19" x14ac:dyDescent="0.2">
      <c r="A257" s="33"/>
      <c r="B257" s="33"/>
      <c r="C257" s="33"/>
      <c r="D257" s="33"/>
      <c r="E257" s="33"/>
      <c r="F257" s="33"/>
      <c r="G257" s="33"/>
      <c r="H257" s="33"/>
      <c r="I257" s="33"/>
      <c r="J257" s="33"/>
      <c r="K257" s="33"/>
      <c r="L257" s="33"/>
      <c r="M257" s="33"/>
      <c r="N257" s="33"/>
      <c r="O257" s="33"/>
      <c r="P257" s="33"/>
      <c r="Q257" s="33"/>
      <c r="R257" s="33"/>
      <c r="S257" s="33"/>
    </row>
    <row r="258" spans="1:19" x14ac:dyDescent="0.2">
      <c r="A258" s="33"/>
      <c r="B258" s="33"/>
      <c r="C258" s="33"/>
      <c r="D258" s="33"/>
      <c r="E258" s="33"/>
      <c r="F258" s="33"/>
      <c r="G258" s="33"/>
      <c r="H258" s="33"/>
      <c r="I258" s="33"/>
      <c r="J258" s="33"/>
      <c r="K258" s="33"/>
      <c r="L258" s="33"/>
      <c r="M258" s="33"/>
      <c r="N258" s="33"/>
      <c r="O258" s="33"/>
      <c r="P258" s="33"/>
      <c r="Q258" s="33"/>
      <c r="R258" s="33"/>
      <c r="S258" s="33"/>
    </row>
    <row r="259" spans="1:19" x14ac:dyDescent="0.2">
      <c r="A259" s="33"/>
      <c r="B259" s="33"/>
      <c r="C259" s="33"/>
      <c r="D259" s="33"/>
      <c r="E259" s="33"/>
      <c r="F259" s="33"/>
      <c r="G259" s="33"/>
      <c r="H259" s="33"/>
      <c r="I259" s="33"/>
      <c r="J259" s="33"/>
      <c r="K259" s="33"/>
      <c r="L259" s="33"/>
      <c r="M259" s="33"/>
      <c r="N259" s="33"/>
      <c r="O259" s="33"/>
      <c r="P259" s="33"/>
      <c r="Q259" s="33"/>
      <c r="R259" s="33"/>
      <c r="S259" s="33"/>
    </row>
    <row r="260" spans="1:19" x14ac:dyDescent="0.2">
      <c r="A260" s="33"/>
      <c r="B260" s="33"/>
      <c r="C260" s="33"/>
      <c r="D260" s="33"/>
      <c r="E260" s="33"/>
      <c r="F260" s="33"/>
      <c r="G260" s="33"/>
      <c r="H260" s="33"/>
      <c r="I260" s="33"/>
      <c r="J260" s="33"/>
      <c r="K260" s="33"/>
      <c r="L260" s="33"/>
      <c r="M260" s="33"/>
      <c r="N260" s="33"/>
      <c r="O260" s="33"/>
      <c r="P260" s="33"/>
      <c r="Q260" s="33"/>
      <c r="R260" s="33"/>
      <c r="S260" s="33"/>
    </row>
    <row r="261" spans="1:19" x14ac:dyDescent="0.2">
      <c r="A261" s="33"/>
      <c r="B261" s="33"/>
      <c r="C261" s="33"/>
      <c r="D261" s="33"/>
      <c r="E261" s="33"/>
      <c r="F261" s="33"/>
      <c r="G261" s="33"/>
      <c r="H261" s="33"/>
      <c r="I261" s="33"/>
      <c r="J261" s="33"/>
      <c r="K261" s="33"/>
      <c r="L261" s="33"/>
      <c r="M261" s="33"/>
      <c r="N261" s="33"/>
      <c r="O261" s="33"/>
      <c r="P261" s="33"/>
      <c r="Q261" s="33"/>
      <c r="R261" s="33"/>
      <c r="S261" s="33"/>
    </row>
    <row r="262" spans="1:19" x14ac:dyDescent="0.2">
      <c r="A262" s="33"/>
      <c r="B262" s="33"/>
      <c r="C262" s="33"/>
      <c r="D262" s="33"/>
      <c r="E262" s="33"/>
      <c r="F262" s="33"/>
      <c r="G262" s="33"/>
      <c r="H262" s="33"/>
      <c r="I262" s="33"/>
      <c r="J262" s="33"/>
      <c r="K262" s="33"/>
      <c r="L262" s="33"/>
      <c r="M262" s="33"/>
      <c r="N262" s="33"/>
      <c r="O262" s="33"/>
      <c r="P262" s="33"/>
      <c r="Q262" s="33"/>
      <c r="R262" s="33"/>
      <c r="S262" s="33"/>
    </row>
    <row r="263" spans="1:19" x14ac:dyDescent="0.2">
      <c r="A263" s="33"/>
      <c r="B263" s="33"/>
      <c r="C263" s="33"/>
      <c r="D263" s="33"/>
      <c r="E263" s="33"/>
      <c r="F263" s="33"/>
      <c r="G263" s="33"/>
      <c r="H263" s="33"/>
      <c r="I263" s="33"/>
      <c r="J263" s="33"/>
      <c r="K263" s="33"/>
      <c r="L263" s="33"/>
      <c r="M263" s="33"/>
      <c r="N263" s="33"/>
      <c r="O263" s="33"/>
      <c r="P263" s="33"/>
      <c r="Q263" s="33"/>
      <c r="R263" s="33"/>
      <c r="S263" s="33"/>
    </row>
    <row r="264" spans="1:19" x14ac:dyDescent="0.2">
      <c r="A264" s="33"/>
      <c r="B264" s="33"/>
      <c r="C264" s="33"/>
      <c r="D264" s="33"/>
      <c r="E264" s="33"/>
      <c r="F264" s="33"/>
      <c r="G264" s="33"/>
      <c r="H264" s="33"/>
      <c r="I264" s="33"/>
      <c r="J264" s="33"/>
      <c r="K264" s="33"/>
      <c r="L264" s="33"/>
      <c r="M264" s="33"/>
      <c r="N264" s="33"/>
      <c r="O264" s="33"/>
      <c r="P264" s="33"/>
      <c r="Q264" s="33"/>
      <c r="R264" s="33"/>
      <c r="S264" s="33"/>
    </row>
    <row r="265" spans="1:19" x14ac:dyDescent="0.2">
      <c r="A265" s="33"/>
      <c r="B265" s="33"/>
      <c r="C265" s="33"/>
      <c r="D265" s="33"/>
      <c r="E265" s="33"/>
      <c r="F265" s="33"/>
      <c r="G265" s="33"/>
      <c r="H265" s="33"/>
      <c r="I265" s="33"/>
      <c r="J265" s="33"/>
      <c r="K265" s="33"/>
      <c r="L265" s="33"/>
      <c r="M265" s="33"/>
      <c r="N265" s="33"/>
      <c r="O265" s="33"/>
      <c r="P265" s="33"/>
      <c r="Q265" s="33"/>
      <c r="R265" s="33"/>
      <c r="S265" s="33"/>
    </row>
    <row r="266" spans="1:19" x14ac:dyDescent="0.2">
      <c r="A266" s="33"/>
      <c r="B266" s="33"/>
      <c r="C266" s="33"/>
      <c r="D266" s="33"/>
      <c r="E266" s="33"/>
      <c r="F266" s="33"/>
      <c r="G266" s="33"/>
      <c r="H266" s="33"/>
      <c r="I266" s="33"/>
      <c r="J266" s="33"/>
      <c r="K266" s="33"/>
      <c r="L266" s="33"/>
      <c r="M266" s="33"/>
      <c r="N266" s="33"/>
      <c r="O266" s="33"/>
      <c r="P266" s="33"/>
      <c r="Q266" s="33"/>
      <c r="R266" s="33"/>
      <c r="S266" s="33"/>
    </row>
    <row r="267" spans="1:19" x14ac:dyDescent="0.2">
      <c r="A267" s="33"/>
      <c r="B267" s="33"/>
      <c r="C267" s="33"/>
      <c r="D267" s="33"/>
      <c r="E267" s="33"/>
      <c r="F267" s="33"/>
      <c r="G267" s="33"/>
      <c r="H267" s="33"/>
      <c r="I267" s="33"/>
      <c r="J267" s="33"/>
      <c r="K267" s="33"/>
      <c r="L267" s="33"/>
      <c r="M267" s="33"/>
      <c r="N267" s="33"/>
      <c r="O267" s="33"/>
      <c r="P267" s="33"/>
      <c r="Q267" s="33"/>
      <c r="R267" s="33"/>
      <c r="S267" s="33"/>
    </row>
    <row r="268" spans="1:19" x14ac:dyDescent="0.2">
      <c r="A268" s="33"/>
      <c r="B268" s="33"/>
      <c r="C268" s="33"/>
      <c r="D268" s="33"/>
      <c r="E268" s="33"/>
      <c r="F268" s="33"/>
      <c r="G268" s="33"/>
      <c r="H268" s="33"/>
      <c r="I268" s="33"/>
      <c r="J268" s="33"/>
      <c r="K268" s="33"/>
      <c r="L268" s="33"/>
      <c r="M268" s="33"/>
      <c r="N268" s="33"/>
      <c r="O268" s="33"/>
      <c r="P268" s="33"/>
      <c r="Q268" s="33"/>
      <c r="R268" s="33"/>
      <c r="S268" s="33"/>
    </row>
    <row r="269" spans="1:19" x14ac:dyDescent="0.2">
      <c r="A269" s="33"/>
      <c r="B269" s="33"/>
      <c r="C269" s="33"/>
      <c r="D269" s="33"/>
      <c r="E269" s="33"/>
      <c r="F269" s="33"/>
      <c r="G269" s="33"/>
      <c r="H269" s="33"/>
      <c r="I269" s="33"/>
      <c r="J269" s="33"/>
      <c r="K269" s="33"/>
      <c r="L269" s="33"/>
      <c r="M269" s="33"/>
      <c r="N269" s="33"/>
      <c r="O269" s="33"/>
      <c r="P269" s="33"/>
      <c r="Q269" s="33"/>
      <c r="R269" s="33"/>
      <c r="S269" s="33"/>
    </row>
    <row r="270" spans="1:19" x14ac:dyDescent="0.2">
      <c r="A270" s="33"/>
      <c r="B270" s="33"/>
      <c r="C270" s="33"/>
      <c r="D270" s="33"/>
      <c r="E270" s="33"/>
      <c r="F270" s="33"/>
      <c r="G270" s="33"/>
      <c r="H270" s="33"/>
      <c r="I270" s="33"/>
      <c r="J270" s="33"/>
      <c r="K270" s="33"/>
      <c r="L270" s="33"/>
      <c r="M270" s="33"/>
      <c r="N270" s="33"/>
      <c r="O270" s="33"/>
      <c r="P270" s="33"/>
      <c r="Q270" s="33"/>
      <c r="R270" s="33"/>
      <c r="S270" s="33"/>
    </row>
    <row r="271" spans="1:19" x14ac:dyDescent="0.2">
      <c r="A271" s="33"/>
      <c r="B271" s="33"/>
      <c r="C271" s="33"/>
      <c r="D271" s="33"/>
      <c r="E271" s="33"/>
      <c r="F271" s="33"/>
      <c r="G271" s="33"/>
      <c r="H271" s="33"/>
      <c r="I271" s="33"/>
      <c r="J271" s="33"/>
      <c r="K271" s="33"/>
      <c r="L271" s="33"/>
      <c r="M271" s="33"/>
      <c r="N271" s="33"/>
      <c r="O271" s="33"/>
      <c r="P271" s="33"/>
      <c r="Q271" s="33"/>
      <c r="R271" s="33"/>
      <c r="S271" s="33"/>
    </row>
    <row r="272" spans="1:19" x14ac:dyDescent="0.2">
      <c r="A272" s="33"/>
      <c r="B272" s="33"/>
      <c r="C272" s="33"/>
      <c r="D272" s="33"/>
      <c r="E272" s="33"/>
      <c r="F272" s="33"/>
      <c r="G272" s="33"/>
      <c r="H272" s="33"/>
      <c r="I272" s="33"/>
      <c r="J272" s="33"/>
      <c r="K272" s="33"/>
      <c r="L272" s="33"/>
      <c r="M272" s="33"/>
      <c r="N272" s="33"/>
      <c r="O272" s="33"/>
      <c r="P272" s="33"/>
      <c r="Q272" s="33"/>
      <c r="R272" s="33"/>
      <c r="S272" s="33"/>
    </row>
    <row r="273" spans="1:19" x14ac:dyDescent="0.2">
      <c r="A273" s="33"/>
      <c r="B273" s="33"/>
      <c r="C273" s="33"/>
      <c r="D273" s="33"/>
      <c r="E273" s="33"/>
      <c r="F273" s="33"/>
      <c r="G273" s="33"/>
      <c r="H273" s="33"/>
      <c r="I273" s="33"/>
      <c r="J273" s="33"/>
      <c r="K273" s="33"/>
      <c r="L273" s="33"/>
      <c r="M273" s="33"/>
      <c r="N273" s="33"/>
      <c r="O273" s="33"/>
      <c r="P273" s="33"/>
      <c r="Q273" s="33"/>
      <c r="R273" s="33"/>
      <c r="S273" s="33"/>
    </row>
    <row r="274" spans="1:19" x14ac:dyDescent="0.2">
      <c r="A274" s="33"/>
      <c r="B274" s="33"/>
      <c r="C274" s="33"/>
      <c r="D274" s="33"/>
      <c r="E274" s="33"/>
      <c r="F274" s="33"/>
      <c r="G274" s="33"/>
      <c r="H274" s="33"/>
      <c r="I274" s="33"/>
      <c r="J274" s="33"/>
      <c r="K274" s="33"/>
      <c r="L274" s="33"/>
      <c r="M274" s="33"/>
      <c r="N274" s="33"/>
      <c r="O274" s="33"/>
      <c r="P274" s="33"/>
      <c r="Q274" s="33"/>
      <c r="R274" s="33"/>
      <c r="S274" s="33"/>
    </row>
    <row r="275" spans="1:19" x14ac:dyDescent="0.2">
      <c r="A275" s="33"/>
      <c r="B275" s="33"/>
      <c r="C275" s="33"/>
      <c r="D275" s="33"/>
      <c r="E275" s="33"/>
      <c r="F275" s="33"/>
      <c r="G275" s="33"/>
      <c r="H275" s="33"/>
      <c r="I275" s="33"/>
      <c r="J275" s="33"/>
      <c r="K275" s="33"/>
      <c r="L275" s="33"/>
      <c r="M275" s="33"/>
      <c r="N275" s="33"/>
      <c r="O275" s="33"/>
      <c r="P275" s="33"/>
      <c r="Q275" s="33"/>
      <c r="R275" s="33"/>
      <c r="S275" s="33"/>
    </row>
    <row r="276" spans="1:19" x14ac:dyDescent="0.2">
      <c r="A276" s="33"/>
      <c r="B276" s="33"/>
      <c r="C276" s="33"/>
      <c r="D276" s="33"/>
      <c r="E276" s="33"/>
      <c r="F276" s="33"/>
      <c r="G276" s="33"/>
      <c r="H276" s="33"/>
      <c r="I276" s="33"/>
      <c r="J276" s="33"/>
      <c r="K276" s="33"/>
      <c r="L276" s="33"/>
      <c r="M276" s="33"/>
      <c r="N276" s="33"/>
      <c r="O276" s="33"/>
      <c r="P276" s="33"/>
      <c r="Q276" s="33"/>
      <c r="R276" s="33"/>
      <c r="S276" s="33"/>
    </row>
    <row r="277" spans="1:19" x14ac:dyDescent="0.2">
      <c r="A277" s="33"/>
      <c r="B277" s="33"/>
      <c r="C277" s="33"/>
      <c r="D277" s="33"/>
      <c r="E277" s="33"/>
      <c r="F277" s="33"/>
      <c r="G277" s="33"/>
      <c r="H277" s="33"/>
      <c r="I277" s="33"/>
      <c r="J277" s="33"/>
      <c r="K277" s="33"/>
      <c r="L277" s="33"/>
      <c r="M277" s="33"/>
      <c r="N277" s="33"/>
      <c r="O277" s="33"/>
      <c r="P277" s="33"/>
      <c r="Q277" s="33"/>
      <c r="R277" s="33"/>
      <c r="S277" s="33"/>
    </row>
    <row r="278" spans="1:19" x14ac:dyDescent="0.2">
      <c r="A278" s="33"/>
      <c r="B278" s="33"/>
      <c r="C278" s="33"/>
      <c r="D278" s="33"/>
      <c r="E278" s="33"/>
      <c r="F278" s="33"/>
      <c r="G278" s="33"/>
      <c r="H278" s="33"/>
      <c r="I278" s="33"/>
      <c r="J278" s="33"/>
      <c r="K278" s="33"/>
      <c r="L278" s="33"/>
      <c r="M278" s="33"/>
      <c r="N278" s="33"/>
      <c r="O278" s="33"/>
      <c r="P278" s="33"/>
      <c r="Q278" s="33"/>
      <c r="R278" s="33"/>
      <c r="S278" s="33"/>
    </row>
    <row r="279" spans="1:19" x14ac:dyDescent="0.2">
      <c r="A279" s="33"/>
      <c r="B279" s="33"/>
      <c r="C279" s="33"/>
      <c r="D279" s="33"/>
      <c r="E279" s="33"/>
      <c r="F279" s="33"/>
      <c r="G279" s="33"/>
      <c r="H279" s="33"/>
      <c r="I279" s="33"/>
      <c r="J279" s="33"/>
      <c r="K279" s="33"/>
      <c r="L279" s="33"/>
      <c r="M279" s="33"/>
      <c r="N279" s="33"/>
      <c r="O279" s="33"/>
      <c r="P279" s="33"/>
      <c r="Q279" s="33"/>
      <c r="R279" s="33"/>
      <c r="S279" s="33"/>
    </row>
    <row r="280" spans="1:19" x14ac:dyDescent="0.2">
      <c r="A280" s="33"/>
      <c r="B280" s="33"/>
      <c r="C280" s="33"/>
      <c r="D280" s="33"/>
      <c r="E280" s="33"/>
      <c r="F280" s="33"/>
      <c r="G280" s="33"/>
      <c r="H280" s="33"/>
      <c r="I280" s="33"/>
      <c r="J280" s="33"/>
      <c r="K280" s="33"/>
      <c r="L280" s="33"/>
      <c r="M280" s="33"/>
      <c r="N280" s="33"/>
      <c r="O280" s="33"/>
      <c r="P280" s="33"/>
      <c r="Q280" s="33"/>
      <c r="R280" s="33"/>
      <c r="S280" s="33"/>
    </row>
    <row r="281" spans="1:19" x14ac:dyDescent="0.2">
      <c r="A281" s="33"/>
      <c r="B281" s="33"/>
      <c r="C281" s="33"/>
      <c r="D281" s="33"/>
      <c r="E281" s="33"/>
      <c r="F281" s="33"/>
      <c r="G281" s="33"/>
      <c r="H281" s="33"/>
      <c r="I281" s="33"/>
      <c r="J281" s="33"/>
      <c r="K281" s="33"/>
      <c r="L281" s="33"/>
      <c r="M281" s="33"/>
      <c r="N281" s="33"/>
      <c r="O281" s="33"/>
      <c r="P281" s="33"/>
      <c r="Q281" s="33"/>
      <c r="R281" s="33"/>
      <c r="S281" s="33"/>
    </row>
    <row r="282" spans="1:19" x14ac:dyDescent="0.2">
      <c r="A282" s="33"/>
      <c r="B282" s="33"/>
      <c r="C282" s="33"/>
      <c r="D282" s="33"/>
      <c r="E282" s="33"/>
      <c r="F282" s="33"/>
      <c r="G282" s="33"/>
      <c r="H282" s="33"/>
      <c r="I282" s="33"/>
      <c r="J282" s="33"/>
      <c r="K282" s="33"/>
      <c r="L282" s="33"/>
      <c r="M282" s="33"/>
      <c r="N282" s="33"/>
      <c r="O282" s="33"/>
      <c r="P282" s="33"/>
      <c r="Q282" s="33"/>
      <c r="R282" s="33"/>
      <c r="S282" s="33"/>
    </row>
    <row r="283" spans="1:19" x14ac:dyDescent="0.2">
      <c r="A283" s="33"/>
      <c r="B283" s="33"/>
      <c r="C283" s="33"/>
      <c r="D283" s="33"/>
      <c r="E283" s="33"/>
      <c r="F283" s="33"/>
      <c r="G283" s="33"/>
      <c r="H283" s="33"/>
      <c r="I283" s="33"/>
      <c r="J283" s="33"/>
      <c r="K283" s="33"/>
      <c r="L283" s="33"/>
      <c r="M283" s="33"/>
      <c r="N283" s="33"/>
      <c r="O283" s="33"/>
      <c r="P283" s="33"/>
      <c r="Q283" s="33"/>
      <c r="R283" s="33"/>
      <c r="S283" s="33"/>
    </row>
    <row r="284" spans="1:19" x14ac:dyDescent="0.2">
      <c r="A284" s="33"/>
      <c r="B284" s="33"/>
      <c r="C284" s="33"/>
      <c r="D284" s="33"/>
      <c r="E284" s="33"/>
      <c r="F284" s="33"/>
      <c r="G284" s="33"/>
      <c r="H284" s="33"/>
      <c r="I284" s="33"/>
      <c r="J284" s="33"/>
      <c r="K284" s="33"/>
      <c r="L284" s="33"/>
      <c r="M284" s="33"/>
      <c r="N284" s="33"/>
      <c r="O284" s="33"/>
      <c r="P284" s="33"/>
      <c r="Q284" s="33"/>
      <c r="R284" s="33"/>
      <c r="S284" s="33"/>
    </row>
    <row r="285" spans="1:19" x14ac:dyDescent="0.2">
      <c r="A285" s="33"/>
      <c r="B285" s="33"/>
      <c r="C285" s="33"/>
      <c r="D285" s="33"/>
      <c r="E285" s="33"/>
      <c r="F285" s="33"/>
      <c r="G285" s="33"/>
      <c r="H285" s="33"/>
      <c r="I285" s="33"/>
      <c r="J285" s="33"/>
      <c r="K285" s="33"/>
      <c r="L285" s="33"/>
      <c r="M285" s="33"/>
      <c r="N285" s="33"/>
      <c r="O285" s="33"/>
      <c r="P285" s="33"/>
      <c r="Q285" s="33"/>
      <c r="R285" s="33"/>
      <c r="S285" s="33"/>
    </row>
    <row r="286" spans="1:19" x14ac:dyDescent="0.2">
      <c r="A286" s="33"/>
      <c r="B286" s="33"/>
      <c r="C286" s="33"/>
      <c r="D286" s="33"/>
      <c r="E286" s="33"/>
      <c r="F286" s="33"/>
      <c r="G286" s="33"/>
      <c r="H286" s="33"/>
      <c r="I286" s="33"/>
      <c r="J286" s="33"/>
      <c r="K286" s="33"/>
      <c r="L286" s="33"/>
      <c r="M286" s="33"/>
      <c r="N286" s="33"/>
      <c r="O286" s="33"/>
      <c r="P286" s="33"/>
      <c r="Q286" s="33"/>
      <c r="R286" s="33"/>
      <c r="S286" s="33"/>
    </row>
    <row r="287" spans="1:19" x14ac:dyDescent="0.2">
      <c r="A287" s="33"/>
      <c r="B287" s="33"/>
      <c r="C287" s="33"/>
      <c r="D287" s="33"/>
      <c r="E287" s="33"/>
      <c r="F287" s="33"/>
      <c r="G287" s="33"/>
      <c r="H287" s="33"/>
      <c r="I287" s="33"/>
      <c r="J287" s="33"/>
      <c r="K287" s="33"/>
      <c r="L287" s="33"/>
      <c r="M287" s="33"/>
      <c r="N287" s="33"/>
      <c r="O287" s="33"/>
      <c r="P287" s="33"/>
      <c r="Q287" s="33"/>
      <c r="R287" s="33"/>
      <c r="S287" s="33"/>
    </row>
    <row r="288" spans="1:19" x14ac:dyDescent="0.2">
      <c r="A288" s="33"/>
      <c r="B288" s="33"/>
      <c r="C288" s="33"/>
      <c r="D288" s="33"/>
      <c r="E288" s="33"/>
      <c r="F288" s="33"/>
      <c r="G288" s="33"/>
      <c r="H288" s="33"/>
      <c r="I288" s="33"/>
      <c r="J288" s="33"/>
      <c r="K288" s="33"/>
      <c r="L288" s="33"/>
      <c r="M288" s="33"/>
      <c r="N288" s="33"/>
      <c r="O288" s="33"/>
      <c r="P288" s="33"/>
      <c r="Q288" s="33"/>
      <c r="R288" s="33"/>
      <c r="S288" s="33"/>
    </row>
    <row r="289" spans="1:19" x14ac:dyDescent="0.2">
      <c r="A289" s="33"/>
      <c r="B289" s="33"/>
      <c r="C289" s="33"/>
      <c r="D289" s="33"/>
      <c r="E289" s="33"/>
      <c r="F289" s="33"/>
      <c r="G289" s="33"/>
      <c r="H289" s="33"/>
      <c r="I289" s="33"/>
      <c r="J289" s="33"/>
      <c r="K289" s="33"/>
      <c r="L289" s="33"/>
      <c r="M289" s="33"/>
      <c r="N289" s="33"/>
      <c r="O289" s="33"/>
      <c r="P289" s="33"/>
      <c r="Q289" s="33"/>
      <c r="R289" s="33"/>
      <c r="S289" s="33"/>
    </row>
    <row r="290" spans="1:19" x14ac:dyDescent="0.2">
      <c r="A290" s="33"/>
      <c r="B290" s="33"/>
      <c r="C290" s="33"/>
      <c r="D290" s="33"/>
      <c r="E290" s="33"/>
      <c r="F290" s="33"/>
      <c r="G290" s="33"/>
      <c r="H290" s="33"/>
      <c r="I290" s="33"/>
      <c r="J290" s="33"/>
      <c r="K290" s="33"/>
      <c r="L290" s="33"/>
      <c r="M290" s="33"/>
      <c r="N290" s="33"/>
      <c r="O290" s="33"/>
      <c r="P290" s="33"/>
      <c r="Q290" s="33"/>
      <c r="R290" s="33"/>
      <c r="S290" s="33"/>
    </row>
    <row r="291" spans="1:19" x14ac:dyDescent="0.2">
      <c r="A291" s="33"/>
      <c r="B291" s="33"/>
      <c r="C291" s="33"/>
      <c r="D291" s="33"/>
      <c r="E291" s="33"/>
      <c r="F291" s="33"/>
      <c r="G291" s="33"/>
      <c r="H291" s="33"/>
      <c r="I291" s="33"/>
      <c r="J291" s="33"/>
      <c r="K291" s="33"/>
      <c r="L291" s="33"/>
      <c r="M291" s="33"/>
      <c r="N291" s="33"/>
      <c r="O291" s="33"/>
      <c r="P291" s="33"/>
      <c r="Q291" s="33"/>
      <c r="R291" s="33"/>
      <c r="S291" s="33"/>
    </row>
    <row r="292" spans="1:19" x14ac:dyDescent="0.2">
      <c r="A292" s="33"/>
      <c r="B292" s="33"/>
      <c r="C292" s="33"/>
      <c r="D292" s="33"/>
      <c r="E292" s="33"/>
      <c r="F292" s="33"/>
      <c r="G292" s="33"/>
      <c r="H292" s="33"/>
      <c r="I292" s="33"/>
      <c r="J292" s="33"/>
      <c r="K292" s="33"/>
      <c r="L292" s="33"/>
      <c r="M292" s="33"/>
      <c r="N292" s="33"/>
      <c r="O292" s="33"/>
      <c r="P292" s="33"/>
      <c r="Q292" s="33"/>
      <c r="R292" s="33"/>
      <c r="S292" s="33"/>
    </row>
    <row r="293" spans="1:19" x14ac:dyDescent="0.2">
      <c r="A293" s="33"/>
      <c r="B293" s="33"/>
      <c r="C293" s="33"/>
      <c r="D293" s="33"/>
      <c r="E293" s="33"/>
      <c r="F293" s="33"/>
      <c r="G293" s="33"/>
      <c r="H293" s="33"/>
      <c r="I293" s="33"/>
      <c r="J293" s="33"/>
      <c r="K293" s="33"/>
      <c r="L293" s="33"/>
      <c r="M293" s="33"/>
      <c r="N293" s="33"/>
      <c r="O293" s="33"/>
      <c r="P293" s="33"/>
      <c r="Q293" s="33"/>
      <c r="R293" s="33"/>
      <c r="S293" s="33"/>
    </row>
    <row r="294" spans="1:19" x14ac:dyDescent="0.2">
      <c r="A294" s="33"/>
      <c r="B294" s="33"/>
      <c r="C294" s="33"/>
      <c r="D294" s="33"/>
      <c r="E294" s="33"/>
      <c r="F294" s="33"/>
      <c r="G294" s="33"/>
      <c r="H294" s="33"/>
      <c r="I294" s="33"/>
      <c r="J294" s="33"/>
      <c r="K294" s="33"/>
      <c r="L294" s="33"/>
      <c r="M294" s="33"/>
      <c r="N294" s="33"/>
      <c r="O294" s="33"/>
      <c r="P294" s="33"/>
      <c r="Q294" s="33"/>
      <c r="R294" s="33"/>
      <c r="S294" s="33"/>
    </row>
    <row r="295" spans="1:19" x14ac:dyDescent="0.2">
      <c r="A295" s="33"/>
      <c r="B295" s="33"/>
      <c r="C295" s="33"/>
      <c r="D295" s="33"/>
      <c r="E295" s="33"/>
      <c r="F295" s="33"/>
      <c r="G295" s="33"/>
      <c r="H295" s="33"/>
      <c r="I295" s="33"/>
      <c r="J295" s="33"/>
      <c r="K295" s="33"/>
      <c r="L295" s="33"/>
      <c r="M295" s="33"/>
      <c r="N295" s="33"/>
      <c r="O295" s="33"/>
      <c r="P295" s="33"/>
      <c r="Q295" s="33"/>
      <c r="R295" s="33"/>
      <c r="S295" s="33"/>
    </row>
    <row r="296" spans="1:19" x14ac:dyDescent="0.2">
      <c r="A296" s="33"/>
      <c r="B296" s="33"/>
      <c r="C296" s="33"/>
      <c r="D296" s="33"/>
      <c r="E296" s="33"/>
      <c r="F296" s="33"/>
      <c r="G296" s="33"/>
      <c r="H296" s="33"/>
      <c r="I296" s="33"/>
      <c r="J296" s="33"/>
      <c r="K296" s="33"/>
      <c r="L296" s="33"/>
      <c r="M296" s="33"/>
      <c r="N296" s="33"/>
      <c r="O296" s="33"/>
      <c r="P296" s="33"/>
      <c r="Q296" s="33"/>
      <c r="R296" s="33"/>
      <c r="S296" s="33"/>
    </row>
    <row r="297" spans="1:19" x14ac:dyDescent="0.2">
      <c r="A297" s="33"/>
      <c r="B297" s="33"/>
      <c r="C297" s="33"/>
      <c r="D297" s="33"/>
      <c r="E297" s="33"/>
      <c r="F297" s="33"/>
      <c r="G297" s="33"/>
      <c r="H297" s="33"/>
      <c r="I297" s="33"/>
      <c r="J297" s="33"/>
      <c r="K297" s="33"/>
      <c r="L297" s="33"/>
      <c r="M297" s="33"/>
      <c r="N297" s="33"/>
      <c r="O297" s="33"/>
      <c r="P297" s="33"/>
      <c r="Q297" s="33"/>
      <c r="R297" s="33"/>
      <c r="S297" s="33"/>
    </row>
    <row r="298" spans="1:19" x14ac:dyDescent="0.2">
      <c r="A298" s="33"/>
      <c r="B298" s="33"/>
      <c r="C298" s="33"/>
      <c r="D298" s="33"/>
      <c r="E298" s="33"/>
      <c r="F298" s="33"/>
      <c r="G298" s="33"/>
      <c r="H298" s="33"/>
      <c r="I298" s="33"/>
      <c r="J298" s="33"/>
      <c r="K298" s="33"/>
      <c r="L298" s="33"/>
      <c r="M298" s="33"/>
      <c r="N298" s="33"/>
      <c r="O298" s="33"/>
      <c r="P298" s="33"/>
      <c r="Q298" s="33"/>
      <c r="R298" s="33"/>
      <c r="S298" s="33"/>
    </row>
    <row r="299" spans="1:19" x14ac:dyDescent="0.2">
      <c r="A299" s="33"/>
      <c r="B299" s="33"/>
      <c r="C299" s="33"/>
      <c r="D299" s="33"/>
      <c r="E299" s="33"/>
      <c r="F299" s="33"/>
      <c r="G299" s="33"/>
      <c r="H299" s="33"/>
      <c r="I299" s="33"/>
      <c r="J299" s="33"/>
      <c r="K299" s="33"/>
      <c r="L299" s="33"/>
      <c r="M299" s="33"/>
      <c r="N299" s="33"/>
      <c r="O299" s="33"/>
      <c r="P299" s="33"/>
      <c r="Q299" s="33"/>
      <c r="R299" s="33"/>
      <c r="S299" s="33"/>
    </row>
    <row r="300" spans="1:19" x14ac:dyDescent="0.2">
      <c r="A300" s="33"/>
      <c r="B300" s="33"/>
      <c r="C300" s="33"/>
      <c r="D300" s="33"/>
      <c r="E300" s="33"/>
      <c r="F300" s="33"/>
      <c r="G300" s="33"/>
      <c r="H300" s="33"/>
      <c r="I300" s="33"/>
      <c r="J300" s="33"/>
      <c r="K300" s="33"/>
      <c r="L300" s="33"/>
      <c r="M300" s="33"/>
      <c r="N300" s="33"/>
      <c r="O300" s="33"/>
      <c r="P300" s="33"/>
      <c r="Q300" s="33"/>
      <c r="R300" s="33"/>
      <c r="S300" s="33"/>
    </row>
    <row r="301" spans="1:19" x14ac:dyDescent="0.2">
      <c r="A301" s="33"/>
      <c r="B301" s="33"/>
      <c r="C301" s="33"/>
      <c r="D301" s="33"/>
      <c r="E301" s="33"/>
      <c r="F301" s="33"/>
      <c r="G301" s="33"/>
      <c r="H301" s="33"/>
      <c r="I301" s="33"/>
      <c r="J301" s="33"/>
      <c r="K301" s="33"/>
      <c r="L301" s="33"/>
      <c r="M301" s="33"/>
      <c r="N301" s="33"/>
      <c r="O301" s="33"/>
      <c r="P301" s="33"/>
      <c r="Q301" s="33"/>
      <c r="R301" s="33"/>
      <c r="S301" s="33"/>
    </row>
    <row r="302" spans="1:19" x14ac:dyDescent="0.2">
      <c r="A302" s="33"/>
      <c r="B302" s="33"/>
      <c r="C302" s="33"/>
      <c r="D302" s="33"/>
      <c r="E302" s="33"/>
      <c r="F302" s="33"/>
      <c r="G302" s="33"/>
      <c r="H302" s="33"/>
      <c r="I302" s="33"/>
      <c r="J302" s="33"/>
      <c r="K302" s="33"/>
      <c r="L302" s="33"/>
      <c r="M302" s="33"/>
      <c r="N302" s="33"/>
      <c r="O302" s="33"/>
      <c r="P302" s="33"/>
      <c r="Q302" s="33"/>
      <c r="R302" s="33"/>
      <c r="S302" s="33"/>
    </row>
    <row r="303" spans="1:19" x14ac:dyDescent="0.2">
      <c r="A303" s="33"/>
      <c r="B303" s="33"/>
      <c r="C303" s="33"/>
      <c r="D303" s="33"/>
      <c r="E303" s="33"/>
      <c r="F303" s="33"/>
      <c r="G303" s="33"/>
      <c r="H303" s="33"/>
      <c r="I303" s="33"/>
      <c r="J303" s="33"/>
      <c r="K303" s="33"/>
      <c r="L303" s="33"/>
      <c r="M303" s="33"/>
      <c r="N303" s="33"/>
      <c r="O303" s="33"/>
      <c r="P303" s="33"/>
      <c r="Q303" s="33"/>
      <c r="R303" s="33"/>
      <c r="S303" s="33"/>
    </row>
    <row r="304" spans="1:19" x14ac:dyDescent="0.2">
      <c r="A304" s="33"/>
      <c r="B304" s="33"/>
      <c r="C304" s="33"/>
      <c r="D304" s="33"/>
      <c r="E304" s="33"/>
      <c r="F304" s="33"/>
      <c r="G304" s="33"/>
      <c r="H304" s="33"/>
      <c r="I304" s="33"/>
      <c r="J304" s="33"/>
      <c r="K304" s="33"/>
      <c r="L304" s="33"/>
      <c r="M304" s="33"/>
      <c r="N304" s="33"/>
      <c r="O304" s="33"/>
      <c r="P304" s="33"/>
      <c r="Q304" s="33"/>
      <c r="R304" s="33"/>
      <c r="S304" s="33"/>
    </row>
    <row r="305" spans="1:19" x14ac:dyDescent="0.2">
      <c r="A305" s="33"/>
      <c r="B305" s="33"/>
      <c r="C305" s="33"/>
      <c r="D305" s="33"/>
      <c r="E305" s="33"/>
      <c r="F305" s="33"/>
      <c r="G305" s="33"/>
      <c r="H305" s="33"/>
      <c r="I305" s="33"/>
      <c r="J305" s="33"/>
      <c r="K305" s="33"/>
      <c r="L305" s="33"/>
      <c r="M305" s="33"/>
      <c r="N305" s="33"/>
      <c r="O305" s="33"/>
      <c r="P305" s="33"/>
      <c r="Q305" s="33"/>
      <c r="R305" s="33"/>
      <c r="S305" s="33"/>
    </row>
    <row r="306" spans="1:19" x14ac:dyDescent="0.2">
      <c r="A306" s="33"/>
      <c r="B306" s="33"/>
      <c r="C306" s="33"/>
      <c r="D306" s="33"/>
      <c r="E306" s="33"/>
      <c r="F306" s="33"/>
      <c r="G306" s="33"/>
      <c r="H306" s="33"/>
      <c r="I306" s="33"/>
      <c r="J306" s="33"/>
      <c r="K306" s="33"/>
      <c r="L306" s="33"/>
      <c r="M306" s="33"/>
      <c r="N306" s="33"/>
      <c r="O306" s="33"/>
      <c r="P306" s="33"/>
      <c r="Q306" s="33"/>
      <c r="R306" s="33"/>
      <c r="S306" s="33"/>
    </row>
    <row r="307" spans="1:19" x14ac:dyDescent="0.2">
      <c r="A307" s="33"/>
      <c r="B307" s="33"/>
      <c r="C307" s="33"/>
      <c r="D307" s="33"/>
      <c r="E307" s="33"/>
      <c r="F307" s="33"/>
      <c r="G307" s="33"/>
      <c r="H307" s="33"/>
      <c r="I307" s="33"/>
      <c r="J307" s="33"/>
      <c r="K307" s="33"/>
      <c r="L307" s="33"/>
      <c r="M307" s="33"/>
      <c r="N307" s="33"/>
      <c r="O307" s="33"/>
      <c r="P307" s="33"/>
      <c r="Q307" s="33"/>
      <c r="R307" s="33"/>
      <c r="S307" s="33"/>
    </row>
    <row r="308" spans="1:19" x14ac:dyDescent="0.2">
      <c r="A308" s="33"/>
      <c r="B308" s="33"/>
      <c r="C308" s="33"/>
      <c r="D308" s="33"/>
      <c r="E308" s="33"/>
      <c r="F308" s="33"/>
      <c r="G308" s="33"/>
      <c r="H308" s="33"/>
      <c r="I308" s="33"/>
      <c r="J308" s="33"/>
      <c r="K308" s="33"/>
      <c r="L308" s="33"/>
      <c r="M308" s="33"/>
      <c r="N308" s="33"/>
      <c r="O308" s="33"/>
      <c r="P308" s="33"/>
      <c r="Q308" s="33"/>
      <c r="R308" s="33"/>
      <c r="S308" s="33"/>
    </row>
    <row r="309" spans="1:19" x14ac:dyDescent="0.2">
      <c r="A309" s="33"/>
      <c r="B309" s="33"/>
      <c r="C309" s="33"/>
      <c r="D309" s="33"/>
      <c r="E309" s="33"/>
      <c r="F309" s="33"/>
      <c r="G309" s="33"/>
      <c r="H309" s="33"/>
      <c r="I309" s="33"/>
      <c r="J309" s="33"/>
      <c r="K309" s="33"/>
      <c r="L309" s="33"/>
      <c r="M309" s="33"/>
      <c r="N309" s="33"/>
      <c r="O309" s="33"/>
      <c r="P309" s="33"/>
      <c r="Q309" s="33"/>
      <c r="R309" s="33"/>
      <c r="S309" s="33"/>
    </row>
    <row r="310" spans="1:19" x14ac:dyDescent="0.2">
      <c r="A310" s="33"/>
      <c r="B310" s="33"/>
      <c r="C310" s="33"/>
      <c r="D310" s="33"/>
      <c r="E310" s="33"/>
      <c r="F310" s="33"/>
      <c r="G310" s="33"/>
      <c r="H310" s="33"/>
      <c r="I310" s="33"/>
      <c r="J310" s="33"/>
      <c r="K310" s="33"/>
      <c r="L310" s="33"/>
      <c r="M310" s="33"/>
      <c r="N310" s="33"/>
      <c r="O310" s="33"/>
      <c r="P310" s="33"/>
      <c r="Q310" s="33"/>
      <c r="R310" s="33"/>
      <c r="S310" s="33"/>
    </row>
    <row r="311" spans="1:19" x14ac:dyDescent="0.2">
      <c r="A311" s="33"/>
      <c r="B311" s="33"/>
      <c r="C311" s="33"/>
      <c r="D311" s="33"/>
      <c r="E311" s="33"/>
      <c r="F311" s="33"/>
      <c r="G311" s="33"/>
      <c r="H311" s="33"/>
      <c r="I311" s="33"/>
      <c r="J311" s="33"/>
      <c r="K311" s="33"/>
      <c r="L311" s="33"/>
      <c r="M311" s="33"/>
      <c r="N311" s="33"/>
      <c r="O311" s="33"/>
      <c r="P311" s="33"/>
      <c r="Q311" s="33"/>
      <c r="R311" s="33"/>
      <c r="S311" s="33"/>
    </row>
    <row r="312" spans="1:19" x14ac:dyDescent="0.2">
      <c r="A312" s="33"/>
      <c r="B312" s="33"/>
      <c r="C312" s="33"/>
      <c r="D312" s="33"/>
      <c r="E312" s="33"/>
      <c r="F312" s="33"/>
      <c r="G312" s="33"/>
      <c r="H312" s="33"/>
      <c r="I312" s="33"/>
      <c r="J312" s="33"/>
      <c r="K312" s="33"/>
      <c r="L312" s="33"/>
      <c r="M312" s="33"/>
      <c r="N312" s="33"/>
      <c r="O312" s="33"/>
      <c r="P312" s="33"/>
      <c r="Q312" s="33"/>
      <c r="R312" s="33"/>
      <c r="S312" s="33"/>
    </row>
    <row r="313" spans="1:19" x14ac:dyDescent="0.2">
      <c r="A313" s="33"/>
      <c r="B313" s="33"/>
      <c r="C313" s="33"/>
      <c r="D313" s="33"/>
      <c r="E313" s="33"/>
      <c r="F313" s="33"/>
      <c r="G313" s="33"/>
      <c r="H313" s="33"/>
      <c r="I313" s="33"/>
      <c r="J313" s="33"/>
      <c r="K313" s="33"/>
      <c r="L313" s="33"/>
      <c r="M313" s="33"/>
      <c r="N313" s="33"/>
      <c r="O313" s="33"/>
      <c r="P313" s="33"/>
      <c r="Q313" s="33"/>
      <c r="R313" s="33"/>
      <c r="S313" s="33"/>
    </row>
    <row r="314" spans="1:19" x14ac:dyDescent="0.2">
      <c r="A314" s="33"/>
      <c r="B314" s="33"/>
      <c r="C314" s="33"/>
      <c r="D314" s="33"/>
      <c r="E314" s="33"/>
      <c r="F314" s="33"/>
      <c r="G314" s="33"/>
      <c r="H314" s="33"/>
      <c r="I314" s="33"/>
      <c r="J314" s="33"/>
      <c r="K314" s="33"/>
      <c r="L314" s="33"/>
      <c r="M314" s="33"/>
      <c r="N314" s="33"/>
      <c r="O314" s="33"/>
      <c r="P314" s="33"/>
      <c r="Q314" s="33"/>
      <c r="R314" s="33"/>
      <c r="S314" s="33"/>
    </row>
    <row r="315" spans="1:19" x14ac:dyDescent="0.2">
      <c r="A315" s="33"/>
      <c r="B315" s="33"/>
      <c r="C315" s="33"/>
      <c r="D315" s="33"/>
      <c r="E315" s="33"/>
      <c r="F315" s="33"/>
      <c r="G315" s="33"/>
      <c r="H315" s="33"/>
      <c r="I315" s="33"/>
      <c r="J315" s="33"/>
      <c r="K315" s="33"/>
      <c r="L315" s="33"/>
      <c r="M315" s="33"/>
      <c r="N315" s="33"/>
      <c r="O315" s="33"/>
      <c r="P315" s="33"/>
      <c r="Q315" s="33"/>
      <c r="R315" s="33"/>
      <c r="S315" s="33"/>
    </row>
    <row r="316" spans="1:19" x14ac:dyDescent="0.2">
      <c r="A316" s="33"/>
      <c r="B316" s="33"/>
      <c r="C316" s="33"/>
      <c r="D316" s="33"/>
      <c r="E316" s="33"/>
      <c r="F316" s="33"/>
      <c r="G316" s="33"/>
      <c r="H316" s="33"/>
      <c r="I316" s="33"/>
      <c r="J316" s="33"/>
      <c r="K316" s="33"/>
      <c r="L316" s="33"/>
      <c r="M316" s="33"/>
      <c r="N316" s="33"/>
      <c r="O316" s="33"/>
      <c r="P316" s="33"/>
      <c r="Q316" s="33"/>
      <c r="R316" s="33"/>
      <c r="S316" s="33"/>
    </row>
    <row r="317" spans="1:19" x14ac:dyDescent="0.2">
      <c r="A317" s="33"/>
      <c r="B317" s="33"/>
      <c r="C317" s="33"/>
      <c r="D317" s="33"/>
      <c r="E317" s="33"/>
      <c r="F317" s="33"/>
      <c r="G317" s="33"/>
      <c r="H317" s="33"/>
      <c r="I317" s="33"/>
      <c r="J317" s="33"/>
      <c r="K317" s="33"/>
      <c r="L317" s="33"/>
      <c r="M317" s="33"/>
      <c r="N317" s="33"/>
      <c r="O317" s="33"/>
      <c r="P317" s="33"/>
      <c r="Q317" s="33"/>
      <c r="R317" s="33"/>
      <c r="S317" s="33"/>
    </row>
    <row r="318" spans="1:19" x14ac:dyDescent="0.2">
      <c r="A318" s="33"/>
      <c r="B318" s="33"/>
      <c r="C318" s="33"/>
      <c r="D318" s="33"/>
      <c r="E318" s="33"/>
      <c r="F318" s="33"/>
      <c r="G318" s="33"/>
      <c r="H318" s="33"/>
      <c r="I318" s="33"/>
      <c r="J318" s="33"/>
      <c r="K318" s="33"/>
      <c r="L318" s="33"/>
      <c r="M318" s="33"/>
      <c r="N318" s="33"/>
      <c r="O318" s="33"/>
      <c r="P318" s="33"/>
      <c r="Q318" s="33"/>
      <c r="R318" s="33"/>
      <c r="S318" s="33"/>
    </row>
    <row r="319" spans="1:19" x14ac:dyDescent="0.2">
      <c r="A319" s="33"/>
      <c r="B319" s="33"/>
      <c r="C319" s="33"/>
      <c r="D319" s="33"/>
      <c r="E319" s="33"/>
      <c r="F319" s="33"/>
      <c r="G319" s="33"/>
      <c r="H319" s="33"/>
      <c r="I319" s="33"/>
      <c r="J319" s="33"/>
      <c r="K319" s="33"/>
      <c r="L319" s="33"/>
      <c r="M319" s="33"/>
      <c r="N319" s="33"/>
      <c r="O319" s="33"/>
      <c r="P319" s="33"/>
      <c r="Q319" s="33"/>
      <c r="R319" s="33"/>
      <c r="S319" s="33"/>
    </row>
    <row r="320" spans="1:19" x14ac:dyDescent="0.2">
      <c r="A320" s="33"/>
      <c r="B320" s="33"/>
      <c r="C320" s="33"/>
      <c r="D320" s="33"/>
      <c r="E320" s="33"/>
      <c r="F320" s="33"/>
      <c r="G320" s="33"/>
      <c r="H320" s="33"/>
      <c r="I320" s="33"/>
      <c r="J320" s="33"/>
      <c r="K320" s="33"/>
      <c r="L320" s="33"/>
      <c r="M320" s="33"/>
      <c r="N320" s="33"/>
      <c r="O320" s="33"/>
      <c r="P320" s="33"/>
      <c r="Q320" s="33"/>
      <c r="R320" s="33"/>
      <c r="S320" s="33"/>
    </row>
    <row r="321" spans="1:19" x14ac:dyDescent="0.2">
      <c r="A321" s="33"/>
      <c r="B321" s="33"/>
      <c r="C321" s="33"/>
      <c r="D321" s="33"/>
      <c r="E321" s="33"/>
      <c r="F321" s="33"/>
      <c r="G321" s="33"/>
      <c r="H321" s="33"/>
      <c r="I321" s="33"/>
      <c r="J321" s="33"/>
      <c r="K321" s="33"/>
      <c r="L321" s="33"/>
      <c r="M321" s="33"/>
      <c r="N321" s="33"/>
      <c r="O321" s="33"/>
      <c r="P321" s="33"/>
      <c r="Q321" s="33"/>
      <c r="R321" s="33"/>
      <c r="S321" s="33"/>
    </row>
    <row r="322" spans="1:19" x14ac:dyDescent="0.2">
      <c r="A322" s="33"/>
      <c r="B322" s="33"/>
      <c r="C322" s="33"/>
      <c r="D322" s="33"/>
      <c r="E322" s="33"/>
      <c r="F322" s="33"/>
      <c r="G322" s="33"/>
      <c r="H322" s="33"/>
      <c r="I322" s="33"/>
      <c r="J322" s="33"/>
      <c r="K322" s="33"/>
      <c r="L322" s="33"/>
      <c r="M322" s="33"/>
      <c r="N322" s="33"/>
      <c r="O322" s="33"/>
      <c r="P322" s="33"/>
      <c r="Q322" s="33"/>
      <c r="R322" s="33"/>
      <c r="S322" s="33"/>
    </row>
    <row r="323" spans="1:19" x14ac:dyDescent="0.2">
      <c r="A323" s="33"/>
      <c r="B323" s="33"/>
      <c r="C323" s="33"/>
      <c r="D323" s="33"/>
      <c r="E323" s="33"/>
      <c r="F323" s="33"/>
      <c r="G323" s="33"/>
      <c r="H323" s="33"/>
      <c r="I323" s="33"/>
      <c r="J323" s="33"/>
      <c r="K323" s="33"/>
      <c r="L323" s="33"/>
      <c r="M323" s="33"/>
      <c r="N323" s="33"/>
      <c r="O323" s="33"/>
      <c r="P323" s="33"/>
      <c r="Q323" s="33"/>
      <c r="R323" s="33"/>
      <c r="S323" s="33"/>
    </row>
    <row r="324" spans="1:19" x14ac:dyDescent="0.2">
      <c r="A324" s="33"/>
      <c r="B324" s="33"/>
      <c r="C324" s="33"/>
      <c r="D324" s="33"/>
      <c r="E324" s="33"/>
      <c r="F324" s="33"/>
      <c r="G324" s="33"/>
      <c r="H324" s="33"/>
      <c r="I324" s="33"/>
      <c r="J324" s="33"/>
      <c r="K324" s="33"/>
      <c r="L324" s="33"/>
      <c r="M324" s="33"/>
      <c r="N324" s="33"/>
      <c r="O324" s="33"/>
      <c r="P324" s="33"/>
      <c r="Q324" s="33"/>
      <c r="R324" s="33"/>
      <c r="S324" s="33"/>
    </row>
    <row r="325" spans="1:19" x14ac:dyDescent="0.2">
      <c r="A325" s="33"/>
      <c r="B325" s="33"/>
      <c r="C325" s="33"/>
      <c r="D325" s="33"/>
      <c r="E325" s="33"/>
      <c r="F325" s="33"/>
      <c r="G325" s="33"/>
      <c r="H325" s="33"/>
      <c r="I325" s="33"/>
      <c r="J325" s="33"/>
      <c r="K325" s="33"/>
      <c r="L325" s="33"/>
      <c r="M325" s="33"/>
      <c r="N325" s="33"/>
      <c r="O325" s="33"/>
      <c r="P325" s="33"/>
      <c r="Q325" s="33"/>
      <c r="R325" s="33"/>
      <c r="S325" s="33"/>
    </row>
    <row r="326" spans="1:19" x14ac:dyDescent="0.2">
      <c r="A326" s="33"/>
      <c r="B326" s="33"/>
      <c r="C326" s="33"/>
      <c r="D326" s="33"/>
      <c r="E326" s="33"/>
      <c r="F326" s="33"/>
      <c r="G326" s="33"/>
      <c r="H326" s="33"/>
      <c r="I326" s="33"/>
      <c r="J326" s="33"/>
      <c r="K326" s="33"/>
      <c r="L326" s="33"/>
      <c r="M326" s="33"/>
      <c r="N326" s="33"/>
      <c r="O326" s="33"/>
      <c r="P326" s="33"/>
      <c r="Q326" s="33"/>
      <c r="R326" s="33"/>
      <c r="S326" s="33"/>
    </row>
    <row r="327" spans="1:19" x14ac:dyDescent="0.2">
      <c r="A327" s="33"/>
      <c r="B327" s="33"/>
      <c r="C327" s="33"/>
      <c r="D327" s="33"/>
      <c r="E327" s="33"/>
      <c r="F327" s="33"/>
      <c r="G327" s="33"/>
      <c r="H327" s="33"/>
      <c r="I327" s="33"/>
      <c r="J327" s="33"/>
      <c r="K327" s="33"/>
      <c r="L327" s="33"/>
      <c r="M327" s="33"/>
      <c r="N327" s="33"/>
      <c r="O327" s="33"/>
      <c r="P327" s="33"/>
      <c r="Q327" s="33"/>
      <c r="R327" s="33"/>
      <c r="S327" s="33"/>
    </row>
    <row r="328" spans="1:19" x14ac:dyDescent="0.2">
      <c r="A328" s="33"/>
      <c r="B328" s="33"/>
      <c r="C328" s="33"/>
      <c r="D328" s="33"/>
      <c r="E328" s="33"/>
      <c r="F328" s="33"/>
      <c r="G328" s="33"/>
      <c r="H328" s="33"/>
      <c r="I328" s="33"/>
      <c r="J328" s="33"/>
      <c r="K328" s="33"/>
      <c r="L328" s="33"/>
      <c r="M328" s="33"/>
      <c r="N328" s="33"/>
      <c r="O328" s="33"/>
      <c r="P328" s="33"/>
      <c r="Q328" s="33"/>
      <c r="R328" s="33"/>
      <c r="S328" s="33"/>
    </row>
    <row r="329" spans="1:19" x14ac:dyDescent="0.2">
      <c r="A329" s="33"/>
      <c r="B329" s="33"/>
      <c r="C329" s="33"/>
      <c r="D329" s="33"/>
      <c r="E329" s="33"/>
      <c r="F329" s="33"/>
      <c r="G329" s="33"/>
      <c r="H329" s="33"/>
      <c r="I329" s="33"/>
      <c r="J329" s="33"/>
      <c r="K329" s="33"/>
      <c r="L329" s="33"/>
      <c r="M329" s="33"/>
      <c r="N329" s="33"/>
      <c r="O329" s="33"/>
      <c r="P329" s="33"/>
      <c r="Q329" s="33"/>
      <c r="R329" s="33"/>
      <c r="S329" s="33"/>
    </row>
    <row r="330" spans="1:19" x14ac:dyDescent="0.2">
      <c r="A330" s="33"/>
      <c r="B330" s="33"/>
      <c r="C330" s="33"/>
      <c r="D330" s="33"/>
      <c r="E330" s="33"/>
      <c r="F330" s="33"/>
      <c r="G330" s="33"/>
      <c r="H330" s="33"/>
      <c r="I330" s="33"/>
      <c r="J330" s="33"/>
      <c r="K330" s="33"/>
      <c r="L330" s="33"/>
      <c r="M330" s="33"/>
      <c r="N330" s="33"/>
      <c r="O330" s="33"/>
      <c r="P330" s="33"/>
      <c r="Q330" s="33"/>
      <c r="R330" s="33"/>
      <c r="S330" s="33"/>
    </row>
    <row r="331" spans="1:19" x14ac:dyDescent="0.2">
      <c r="A331" s="33"/>
      <c r="B331" s="33"/>
      <c r="C331" s="33"/>
      <c r="D331" s="33"/>
      <c r="E331" s="33"/>
      <c r="F331" s="33"/>
      <c r="G331" s="33"/>
      <c r="H331" s="33"/>
      <c r="I331" s="33"/>
      <c r="J331" s="33"/>
      <c r="K331" s="33"/>
      <c r="L331" s="33"/>
      <c r="M331" s="33"/>
      <c r="N331" s="33"/>
      <c r="O331" s="33"/>
      <c r="P331" s="33"/>
      <c r="Q331" s="33"/>
      <c r="R331" s="33"/>
      <c r="S331" s="33"/>
    </row>
    <row r="332" spans="1:19" x14ac:dyDescent="0.2">
      <c r="A332" s="33"/>
      <c r="B332" s="33"/>
      <c r="C332" s="33"/>
      <c r="D332" s="33"/>
      <c r="E332" s="33"/>
      <c r="F332" s="33"/>
      <c r="G332" s="33"/>
      <c r="H332" s="33"/>
      <c r="I332" s="33"/>
      <c r="J332" s="33"/>
      <c r="K332" s="33"/>
      <c r="L332" s="33"/>
      <c r="M332" s="33"/>
      <c r="N332" s="33"/>
      <c r="O332" s="33"/>
      <c r="P332" s="33"/>
      <c r="Q332" s="33"/>
      <c r="R332" s="33"/>
      <c r="S332" s="33"/>
    </row>
    <row r="333" spans="1:19" x14ac:dyDescent="0.2">
      <c r="A333" s="33"/>
      <c r="B333" s="33"/>
      <c r="C333" s="33"/>
      <c r="D333" s="33"/>
      <c r="E333" s="33"/>
      <c r="F333" s="33"/>
      <c r="G333" s="33"/>
      <c r="H333" s="33"/>
      <c r="I333" s="33"/>
      <c r="J333" s="33"/>
      <c r="K333" s="33"/>
      <c r="L333" s="33"/>
      <c r="M333" s="33"/>
      <c r="N333" s="33"/>
      <c r="O333" s="33"/>
      <c r="P333" s="33"/>
      <c r="Q333" s="33"/>
      <c r="R333" s="33"/>
      <c r="S333" s="33"/>
    </row>
    <row r="334" spans="1:19" x14ac:dyDescent="0.2">
      <c r="A334" s="33"/>
      <c r="B334" s="33"/>
      <c r="C334" s="33"/>
      <c r="D334" s="33"/>
      <c r="E334" s="33"/>
      <c r="F334" s="33"/>
      <c r="G334" s="33"/>
      <c r="H334" s="33"/>
      <c r="I334" s="33"/>
      <c r="J334" s="33"/>
      <c r="K334" s="33"/>
      <c r="L334" s="33"/>
      <c r="M334" s="33"/>
      <c r="N334" s="33"/>
      <c r="O334" s="33"/>
      <c r="P334" s="33"/>
      <c r="Q334" s="33"/>
      <c r="R334" s="33"/>
      <c r="S334" s="33"/>
    </row>
    <row r="335" spans="1:19" x14ac:dyDescent="0.2">
      <c r="A335" s="33"/>
      <c r="B335" s="33"/>
      <c r="C335" s="33"/>
      <c r="D335" s="33"/>
      <c r="E335" s="33"/>
      <c r="F335" s="33"/>
      <c r="G335" s="33"/>
      <c r="H335" s="33"/>
      <c r="I335" s="33"/>
      <c r="J335" s="33"/>
      <c r="K335" s="33"/>
      <c r="L335" s="33"/>
      <c r="M335" s="33"/>
      <c r="N335" s="33"/>
      <c r="O335" s="33"/>
      <c r="P335" s="33"/>
      <c r="Q335" s="33"/>
      <c r="R335" s="33"/>
      <c r="S335" s="33"/>
    </row>
    <row r="336" spans="1:19" x14ac:dyDescent="0.2">
      <c r="A336" s="33"/>
      <c r="B336" s="33"/>
      <c r="C336" s="33"/>
      <c r="D336" s="33"/>
      <c r="E336" s="33"/>
      <c r="F336" s="33"/>
      <c r="G336" s="33"/>
      <c r="H336" s="33"/>
      <c r="I336" s="33"/>
      <c r="J336" s="33"/>
      <c r="K336" s="33"/>
      <c r="L336" s="33"/>
      <c r="M336" s="33"/>
      <c r="N336" s="33"/>
      <c r="O336" s="33"/>
      <c r="P336" s="33"/>
      <c r="Q336" s="33"/>
      <c r="R336" s="33"/>
      <c r="S336" s="33"/>
    </row>
    <row r="337" spans="1:19" x14ac:dyDescent="0.2">
      <c r="A337" s="33"/>
      <c r="B337" s="33"/>
      <c r="C337" s="33"/>
      <c r="D337" s="33"/>
      <c r="E337" s="33"/>
      <c r="F337" s="33"/>
      <c r="G337" s="33"/>
      <c r="H337" s="33"/>
      <c r="I337" s="33"/>
      <c r="J337" s="33"/>
      <c r="K337" s="33"/>
      <c r="L337" s="33"/>
      <c r="M337" s="33"/>
      <c r="N337" s="33"/>
      <c r="O337" s="33"/>
      <c r="P337" s="33"/>
      <c r="Q337" s="33"/>
      <c r="R337" s="33"/>
      <c r="S337" s="33"/>
    </row>
    <row r="338" spans="1:19" x14ac:dyDescent="0.2">
      <c r="A338" s="33"/>
      <c r="B338" s="33"/>
      <c r="C338" s="33"/>
      <c r="D338" s="33"/>
      <c r="E338" s="33"/>
      <c r="F338" s="33"/>
      <c r="G338" s="33"/>
      <c r="H338" s="33"/>
      <c r="I338" s="33"/>
      <c r="J338" s="33"/>
      <c r="K338" s="33"/>
      <c r="L338" s="33"/>
      <c r="M338" s="33"/>
      <c r="N338" s="33"/>
      <c r="O338" s="33"/>
      <c r="P338" s="33"/>
      <c r="Q338" s="33"/>
      <c r="R338" s="33"/>
      <c r="S338" s="33"/>
    </row>
    <row r="339" spans="1:19" x14ac:dyDescent="0.2">
      <c r="A339" s="33"/>
      <c r="B339" s="33"/>
      <c r="C339" s="33"/>
      <c r="D339" s="33"/>
      <c r="E339" s="33"/>
      <c r="F339" s="33"/>
      <c r="G339" s="33"/>
      <c r="H339" s="33"/>
      <c r="I339" s="33"/>
      <c r="J339" s="33"/>
      <c r="K339" s="33"/>
      <c r="L339" s="33"/>
      <c r="M339" s="33"/>
      <c r="N339" s="33"/>
      <c r="O339" s="33"/>
      <c r="P339" s="33"/>
      <c r="Q339" s="33"/>
      <c r="R339" s="33"/>
      <c r="S339" s="33"/>
    </row>
    <row r="340" spans="1:19" x14ac:dyDescent="0.2">
      <c r="A340" s="33"/>
      <c r="B340" s="33"/>
      <c r="C340" s="33"/>
      <c r="D340" s="33"/>
      <c r="E340" s="33"/>
      <c r="F340" s="33"/>
      <c r="G340" s="33"/>
      <c r="H340" s="33"/>
      <c r="I340" s="33"/>
      <c r="J340" s="33"/>
      <c r="K340" s="33"/>
      <c r="L340" s="33"/>
      <c r="M340" s="33"/>
      <c r="N340" s="33"/>
      <c r="O340" s="33"/>
      <c r="P340" s="33"/>
      <c r="Q340" s="33"/>
      <c r="R340" s="33"/>
      <c r="S340" s="33"/>
    </row>
    <row r="341" spans="1:19" x14ac:dyDescent="0.2">
      <c r="A341" s="33"/>
      <c r="B341" s="33"/>
      <c r="C341" s="33"/>
      <c r="D341" s="33"/>
      <c r="E341" s="33"/>
      <c r="F341" s="33"/>
      <c r="G341" s="33"/>
      <c r="H341" s="33"/>
      <c r="I341" s="33"/>
      <c r="J341" s="33"/>
      <c r="K341" s="33"/>
      <c r="L341" s="33"/>
      <c r="M341" s="33"/>
      <c r="N341" s="33"/>
      <c r="O341" s="33"/>
      <c r="P341" s="33"/>
      <c r="Q341" s="33"/>
      <c r="R341" s="33"/>
      <c r="S341" s="33"/>
    </row>
    <row r="342" spans="1:19" x14ac:dyDescent="0.2">
      <c r="A342" s="33"/>
      <c r="B342" s="33"/>
      <c r="C342" s="33"/>
      <c r="D342" s="33"/>
      <c r="E342" s="33"/>
      <c r="F342" s="33"/>
      <c r="G342" s="33"/>
      <c r="H342" s="33"/>
      <c r="I342" s="33"/>
      <c r="J342" s="33"/>
      <c r="K342" s="33"/>
      <c r="L342" s="33"/>
      <c r="M342" s="33"/>
      <c r="N342" s="33"/>
      <c r="O342" s="33"/>
      <c r="P342" s="33"/>
      <c r="Q342" s="33"/>
      <c r="R342" s="33"/>
      <c r="S342" s="33"/>
    </row>
    <row r="343" spans="1:19" x14ac:dyDescent="0.2">
      <c r="A343" s="33"/>
      <c r="B343" s="33"/>
      <c r="C343" s="33"/>
      <c r="D343" s="33"/>
      <c r="E343" s="33"/>
      <c r="F343" s="33"/>
      <c r="G343" s="33"/>
      <c r="H343" s="33"/>
      <c r="I343" s="33"/>
      <c r="J343" s="33"/>
      <c r="K343" s="33"/>
      <c r="L343" s="33"/>
      <c r="M343" s="33"/>
      <c r="N343" s="33"/>
      <c r="O343" s="33"/>
      <c r="P343" s="33"/>
      <c r="Q343" s="33"/>
      <c r="R343" s="33"/>
      <c r="S343" s="33"/>
    </row>
    <row r="344" spans="1:19" x14ac:dyDescent="0.2">
      <c r="A344" s="33"/>
      <c r="B344" s="33"/>
      <c r="C344" s="33"/>
      <c r="D344" s="33"/>
      <c r="E344" s="33"/>
      <c r="F344" s="33"/>
      <c r="G344" s="33"/>
      <c r="H344" s="33"/>
      <c r="I344" s="33"/>
      <c r="J344" s="33"/>
      <c r="K344" s="33"/>
      <c r="L344" s="33"/>
      <c r="M344" s="33"/>
      <c r="N344" s="33"/>
      <c r="O344" s="33"/>
      <c r="P344" s="33"/>
      <c r="Q344" s="33"/>
      <c r="R344" s="33"/>
      <c r="S344" s="33"/>
    </row>
    <row r="345" spans="1:19" x14ac:dyDescent="0.2">
      <c r="A345" s="33"/>
      <c r="B345" s="33"/>
      <c r="C345" s="33"/>
      <c r="D345" s="33"/>
      <c r="E345" s="33"/>
      <c r="F345" s="33"/>
      <c r="G345" s="33"/>
      <c r="H345" s="33"/>
      <c r="I345" s="33"/>
      <c r="J345" s="33"/>
      <c r="K345" s="33"/>
      <c r="L345" s="33"/>
      <c r="M345" s="33"/>
      <c r="N345" s="33"/>
      <c r="O345" s="33"/>
      <c r="P345" s="33"/>
      <c r="Q345" s="33"/>
      <c r="R345" s="33"/>
      <c r="S345" s="33"/>
    </row>
    <row r="346" spans="1:19" x14ac:dyDescent="0.2">
      <c r="A346" s="33"/>
      <c r="B346" s="33"/>
      <c r="C346" s="33"/>
      <c r="D346" s="33"/>
      <c r="E346" s="33"/>
      <c r="F346" s="33"/>
      <c r="G346" s="33"/>
      <c r="H346" s="33"/>
      <c r="I346" s="33"/>
      <c r="J346" s="33"/>
      <c r="K346" s="33"/>
      <c r="L346" s="33"/>
      <c r="M346" s="33"/>
      <c r="N346" s="33"/>
      <c r="O346" s="33"/>
      <c r="P346" s="33"/>
      <c r="Q346" s="33"/>
      <c r="R346" s="33"/>
      <c r="S346" s="33"/>
    </row>
    <row r="347" spans="1:19" x14ac:dyDescent="0.2">
      <c r="A347" s="33"/>
      <c r="B347" s="33"/>
      <c r="C347" s="33"/>
      <c r="D347" s="33"/>
      <c r="E347" s="33"/>
      <c r="F347" s="33"/>
      <c r="G347" s="33"/>
      <c r="H347" s="33"/>
      <c r="I347" s="33"/>
      <c r="J347" s="33"/>
      <c r="K347" s="33"/>
      <c r="L347" s="33"/>
      <c r="M347" s="33"/>
      <c r="N347" s="33"/>
      <c r="O347" s="33"/>
      <c r="P347" s="33"/>
      <c r="Q347" s="33"/>
      <c r="R347" s="33"/>
      <c r="S347" s="33"/>
    </row>
    <row r="348" spans="1:19" x14ac:dyDescent="0.2">
      <c r="A348" s="33"/>
      <c r="B348" s="33"/>
      <c r="C348" s="33"/>
      <c r="D348" s="33"/>
      <c r="E348" s="33"/>
      <c r="F348" s="33"/>
      <c r="G348" s="33"/>
      <c r="H348" s="33"/>
      <c r="I348" s="33"/>
      <c r="J348" s="33"/>
      <c r="K348" s="33"/>
      <c r="L348" s="33"/>
      <c r="M348" s="33"/>
      <c r="N348" s="33"/>
      <c r="O348" s="33"/>
      <c r="P348" s="33"/>
      <c r="Q348" s="33"/>
      <c r="R348" s="33"/>
      <c r="S348" s="33"/>
    </row>
    <row r="349" spans="1:19" x14ac:dyDescent="0.2">
      <c r="A349" s="33"/>
      <c r="B349" s="33"/>
      <c r="C349" s="33"/>
      <c r="D349" s="33"/>
      <c r="E349" s="33"/>
      <c r="F349" s="33"/>
      <c r="G349" s="33"/>
      <c r="H349" s="33"/>
      <c r="I349" s="33"/>
      <c r="J349" s="33"/>
      <c r="K349" s="33"/>
      <c r="L349" s="33"/>
      <c r="M349" s="33"/>
      <c r="N349" s="33"/>
      <c r="O349" s="33"/>
      <c r="P349" s="33"/>
      <c r="Q349" s="33"/>
      <c r="R349" s="33"/>
      <c r="S349" s="33"/>
    </row>
    <row r="350" spans="1:19" x14ac:dyDescent="0.2">
      <c r="A350" s="33"/>
      <c r="B350" s="33"/>
      <c r="C350" s="33"/>
      <c r="D350" s="33"/>
      <c r="E350" s="33"/>
      <c r="F350" s="33"/>
      <c r="G350" s="33"/>
      <c r="H350" s="33"/>
      <c r="I350" s="33"/>
      <c r="J350" s="33"/>
      <c r="K350" s="33"/>
      <c r="L350" s="33"/>
      <c r="M350" s="33"/>
      <c r="N350" s="33"/>
      <c r="O350" s="33"/>
      <c r="P350" s="33"/>
      <c r="Q350" s="33"/>
      <c r="R350" s="33"/>
      <c r="S350" s="33"/>
    </row>
    <row r="351" spans="1:19" x14ac:dyDescent="0.2">
      <c r="A351" s="33"/>
      <c r="B351" s="33"/>
      <c r="C351" s="33"/>
      <c r="D351" s="33"/>
      <c r="E351" s="33"/>
      <c r="F351" s="33"/>
      <c r="G351" s="33"/>
      <c r="H351" s="33"/>
      <c r="I351" s="33"/>
      <c r="J351" s="33"/>
      <c r="K351" s="33"/>
      <c r="L351" s="33"/>
      <c r="M351" s="33"/>
      <c r="N351" s="33"/>
      <c r="O351" s="33"/>
      <c r="P351" s="33"/>
      <c r="Q351" s="33"/>
      <c r="R351" s="33"/>
      <c r="S351" s="33"/>
    </row>
    <row r="352" spans="1:19" x14ac:dyDescent="0.2">
      <c r="A352" s="33"/>
      <c r="B352" s="33"/>
      <c r="C352" s="33"/>
      <c r="D352" s="33"/>
      <c r="E352" s="33"/>
      <c r="F352" s="33"/>
      <c r="G352" s="33"/>
      <c r="H352" s="33"/>
      <c r="I352" s="33"/>
      <c r="J352" s="33"/>
      <c r="K352" s="33"/>
      <c r="L352" s="33"/>
      <c r="M352" s="33"/>
      <c r="N352" s="33"/>
      <c r="O352" s="33"/>
      <c r="P352" s="33"/>
      <c r="Q352" s="33"/>
      <c r="R352" s="33"/>
      <c r="S352" s="33"/>
    </row>
    <row r="353" spans="1:19" x14ac:dyDescent="0.2">
      <c r="A353" s="33"/>
      <c r="B353" s="33"/>
      <c r="C353" s="33"/>
      <c r="D353" s="33"/>
      <c r="E353" s="33"/>
      <c r="F353" s="33"/>
      <c r="G353" s="33"/>
      <c r="H353" s="33"/>
      <c r="I353" s="33"/>
      <c r="J353" s="33"/>
      <c r="K353" s="33"/>
      <c r="L353" s="33"/>
      <c r="M353" s="33"/>
      <c r="N353" s="33"/>
      <c r="O353" s="33"/>
      <c r="P353" s="33"/>
      <c r="Q353" s="33"/>
      <c r="R353" s="33"/>
      <c r="S353" s="33"/>
    </row>
    <row r="354" spans="1:19" x14ac:dyDescent="0.2">
      <c r="A354" s="33"/>
      <c r="B354" s="33"/>
      <c r="C354" s="33"/>
      <c r="D354" s="33"/>
      <c r="E354" s="33"/>
      <c r="F354" s="33"/>
      <c r="G354" s="33"/>
      <c r="H354" s="33"/>
      <c r="I354" s="33"/>
      <c r="J354" s="33"/>
      <c r="K354" s="33"/>
      <c r="L354" s="33"/>
      <c r="M354" s="33"/>
      <c r="N354" s="33"/>
      <c r="O354" s="33"/>
      <c r="P354" s="33"/>
      <c r="Q354" s="33"/>
      <c r="R354" s="33"/>
      <c r="S354" s="33"/>
    </row>
    <row r="355" spans="1:19" x14ac:dyDescent="0.2">
      <c r="A355" s="33"/>
      <c r="B355" s="33"/>
      <c r="C355" s="33"/>
      <c r="D355" s="33"/>
      <c r="E355" s="33"/>
      <c r="F355" s="33"/>
      <c r="G355" s="33"/>
      <c r="H355" s="33"/>
      <c r="I355" s="33"/>
      <c r="J355" s="33"/>
      <c r="K355" s="33"/>
      <c r="L355" s="33"/>
      <c r="M355" s="33"/>
      <c r="N355" s="33"/>
      <c r="O355" s="33"/>
      <c r="P355" s="33"/>
      <c r="Q355" s="33"/>
      <c r="R355" s="33"/>
      <c r="S355" s="33"/>
    </row>
    <row r="356" spans="1:19" x14ac:dyDescent="0.2">
      <c r="A356" s="33"/>
      <c r="B356" s="33"/>
      <c r="C356" s="33"/>
      <c r="D356" s="33"/>
      <c r="E356" s="33"/>
      <c r="F356" s="33"/>
      <c r="G356" s="33"/>
      <c r="H356" s="33"/>
      <c r="I356" s="33"/>
      <c r="J356" s="33"/>
      <c r="K356" s="33"/>
      <c r="L356" s="33"/>
      <c r="M356" s="33"/>
      <c r="N356" s="33"/>
      <c r="O356" s="33"/>
      <c r="P356" s="33"/>
      <c r="Q356" s="33"/>
      <c r="R356" s="33"/>
      <c r="S356" s="33"/>
    </row>
    <row r="357" spans="1:19" x14ac:dyDescent="0.2">
      <c r="A357" s="33"/>
      <c r="B357" s="33"/>
      <c r="C357" s="33"/>
      <c r="D357" s="33"/>
      <c r="E357" s="33"/>
      <c r="F357" s="33"/>
      <c r="G357" s="33"/>
      <c r="H357" s="33"/>
      <c r="I357" s="33"/>
      <c r="J357" s="33"/>
      <c r="K357" s="33"/>
      <c r="L357" s="33"/>
      <c r="M357" s="33"/>
      <c r="N357" s="33"/>
      <c r="O357" s="33"/>
      <c r="P357" s="33"/>
      <c r="Q357" s="33"/>
      <c r="R357" s="33"/>
      <c r="S357" s="33"/>
    </row>
    <row r="358" spans="1:19" x14ac:dyDescent="0.2">
      <c r="A358" s="33"/>
      <c r="B358" s="33"/>
      <c r="C358" s="33"/>
      <c r="D358" s="33"/>
      <c r="E358" s="33"/>
      <c r="F358" s="33"/>
      <c r="G358" s="33"/>
      <c r="H358" s="33"/>
      <c r="I358" s="33"/>
      <c r="J358" s="33"/>
      <c r="K358" s="33"/>
      <c r="L358" s="33"/>
      <c r="M358" s="33"/>
      <c r="N358" s="33"/>
      <c r="O358" s="33"/>
      <c r="P358" s="33"/>
      <c r="Q358" s="33"/>
      <c r="R358" s="33"/>
      <c r="S358" s="33"/>
    </row>
    <row r="359" spans="1:19" x14ac:dyDescent="0.2">
      <c r="A359" s="33"/>
      <c r="B359" s="33"/>
      <c r="C359" s="33"/>
      <c r="D359" s="33"/>
      <c r="E359" s="33"/>
      <c r="F359" s="33"/>
      <c r="G359" s="33"/>
      <c r="H359" s="33"/>
      <c r="I359" s="33"/>
      <c r="J359" s="33"/>
      <c r="K359" s="33"/>
      <c r="L359" s="33"/>
      <c r="M359" s="33"/>
      <c r="N359" s="33"/>
      <c r="O359" s="33"/>
      <c r="P359" s="33"/>
      <c r="Q359" s="33"/>
      <c r="R359" s="33"/>
      <c r="S359" s="33"/>
    </row>
    <row r="360" spans="1:19" x14ac:dyDescent="0.2">
      <c r="A360" s="33"/>
      <c r="B360" s="33"/>
      <c r="C360" s="33"/>
      <c r="D360" s="33"/>
      <c r="E360" s="33"/>
      <c r="F360" s="33"/>
      <c r="G360" s="33"/>
      <c r="H360" s="33"/>
      <c r="I360" s="33"/>
      <c r="J360" s="33"/>
      <c r="K360" s="33"/>
      <c r="L360" s="33"/>
      <c r="M360" s="33"/>
      <c r="N360" s="33"/>
      <c r="O360" s="33"/>
      <c r="P360" s="33"/>
      <c r="Q360" s="33"/>
      <c r="R360" s="33"/>
      <c r="S360" s="33"/>
    </row>
    <row r="361" spans="1:19" x14ac:dyDescent="0.2">
      <c r="A361" s="33"/>
      <c r="B361" s="33"/>
      <c r="C361" s="33"/>
      <c r="D361" s="33"/>
      <c r="E361" s="33"/>
      <c r="F361" s="33"/>
      <c r="G361" s="33"/>
      <c r="H361" s="33"/>
      <c r="I361" s="33"/>
      <c r="J361" s="33"/>
      <c r="K361" s="33"/>
      <c r="L361" s="33"/>
      <c r="M361" s="33"/>
      <c r="N361" s="33"/>
      <c r="O361" s="33"/>
      <c r="P361" s="33"/>
      <c r="Q361" s="33"/>
      <c r="R361" s="33"/>
      <c r="S361" s="33"/>
    </row>
    <row r="362" spans="1:19" x14ac:dyDescent="0.2">
      <c r="A362" s="33"/>
      <c r="B362" s="33"/>
      <c r="C362" s="33"/>
      <c r="D362" s="33"/>
      <c r="E362" s="33"/>
      <c r="F362" s="33"/>
      <c r="G362" s="33"/>
      <c r="H362" s="33"/>
      <c r="I362" s="33"/>
      <c r="J362" s="33"/>
      <c r="K362" s="33"/>
      <c r="L362" s="33"/>
      <c r="M362" s="33"/>
      <c r="N362" s="33"/>
      <c r="O362" s="33"/>
      <c r="P362" s="33"/>
      <c r="Q362" s="33"/>
      <c r="R362" s="33"/>
      <c r="S362" s="33"/>
    </row>
    <row r="363" spans="1:19" x14ac:dyDescent="0.2">
      <c r="A363" s="33"/>
      <c r="B363" s="33"/>
      <c r="C363" s="33"/>
      <c r="D363" s="33"/>
      <c r="E363" s="33"/>
      <c r="F363" s="33"/>
      <c r="G363" s="33"/>
      <c r="H363" s="33"/>
      <c r="I363" s="33"/>
      <c r="J363" s="33"/>
      <c r="K363" s="33"/>
      <c r="L363" s="33"/>
      <c r="M363" s="33"/>
      <c r="N363" s="33"/>
      <c r="O363" s="33"/>
      <c r="P363" s="33"/>
      <c r="Q363" s="33"/>
      <c r="R363" s="33"/>
      <c r="S363" s="33"/>
    </row>
    <row r="364" spans="1:19" x14ac:dyDescent="0.2">
      <c r="A364" s="33"/>
      <c r="B364" s="33"/>
      <c r="C364" s="33"/>
      <c r="D364" s="33"/>
      <c r="E364" s="33"/>
      <c r="F364" s="33"/>
      <c r="G364" s="33"/>
      <c r="H364" s="33"/>
      <c r="I364" s="33"/>
      <c r="J364" s="33"/>
      <c r="K364" s="33"/>
      <c r="L364" s="33"/>
      <c r="M364" s="33"/>
      <c r="N364" s="33"/>
      <c r="O364" s="33"/>
      <c r="P364" s="33"/>
      <c r="Q364" s="33"/>
      <c r="R364" s="33"/>
      <c r="S364" s="33"/>
    </row>
    <row r="365" spans="1:19" x14ac:dyDescent="0.2">
      <c r="A365" s="33"/>
      <c r="B365" s="33"/>
      <c r="C365" s="33"/>
      <c r="D365" s="33"/>
      <c r="E365" s="33"/>
      <c r="F365" s="33"/>
      <c r="G365" s="33"/>
      <c r="H365" s="33"/>
      <c r="I365" s="33"/>
      <c r="J365" s="33"/>
      <c r="K365" s="33"/>
      <c r="L365" s="33"/>
      <c r="M365" s="33"/>
      <c r="N365" s="33"/>
      <c r="O365" s="33"/>
      <c r="P365" s="33"/>
      <c r="Q365" s="33"/>
      <c r="R365" s="33"/>
      <c r="S365" s="33"/>
    </row>
    <row r="366" spans="1:19" x14ac:dyDescent="0.2">
      <c r="A366" s="33"/>
      <c r="B366" s="33"/>
      <c r="C366" s="33"/>
      <c r="D366" s="33"/>
      <c r="E366" s="33"/>
      <c r="F366" s="33"/>
      <c r="G366" s="33"/>
      <c r="H366" s="33"/>
      <c r="I366" s="33"/>
      <c r="J366" s="33"/>
      <c r="K366" s="33"/>
      <c r="L366" s="33"/>
      <c r="M366" s="33"/>
      <c r="N366" s="33"/>
      <c r="O366" s="33"/>
      <c r="P366" s="33"/>
      <c r="Q366" s="33"/>
      <c r="R366" s="33"/>
      <c r="S366" s="33"/>
    </row>
    <row r="367" spans="1:19" x14ac:dyDescent="0.2">
      <c r="A367" s="33"/>
      <c r="B367" s="33"/>
      <c r="C367" s="33"/>
      <c r="D367" s="33"/>
      <c r="E367" s="33"/>
      <c r="F367" s="33"/>
      <c r="G367" s="33"/>
      <c r="H367" s="33"/>
      <c r="I367" s="33"/>
      <c r="J367" s="33"/>
      <c r="K367" s="33"/>
      <c r="L367" s="33"/>
      <c r="M367" s="33"/>
      <c r="N367" s="33"/>
      <c r="O367" s="33"/>
      <c r="P367" s="33"/>
      <c r="Q367" s="33"/>
      <c r="R367" s="33"/>
      <c r="S367" s="33"/>
    </row>
    <row r="368" spans="1:19" x14ac:dyDescent="0.2">
      <c r="A368" s="33"/>
      <c r="B368" s="33"/>
      <c r="C368" s="33"/>
      <c r="D368" s="33"/>
      <c r="E368" s="33"/>
      <c r="F368" s="33"/>
      <c r="G368" s="33"/>
      <c r="H368" s="33"/>
      <c r="I368" s="33"/>
      <c r="J368" s="33"/>
      <c r="K368" s="33"/>
      <c r="L368" s="33"/>
      <c r="M368" s="33"/>
      <c r="N368" s="33"/>
      <c r="O368" s="33"/>
      <c r="P368" s="33"/>
      <c r="Q368" s="33"/>
      <c r="R368" s="33"/>
      <c r="S368" s="33"/>
    </row>
    <row r="369" spans="1:19" x14ac:dyDescent="0.2">
      <c r="A369" s="33"/>
      <c r="B369" s="33"/>
      <c r="C369" s="33"/>
      <c r="D369" s="33"/>
      <c r="E369" s="33"/>
      <c r="F369" s="33"/>
      <c r="G369" s="33"/>
      <c r="H369" s="33"/>
      <c r="I369" s="33"/>
      <c r="J369" s="33"/>
      <c r="K369" s="33"/>
      <c r="L369" s="33"/>
      <c r="M369" s="33"/>
      <c r="N369" s="33"/>
      <c r="O369" s="33"/>
      <c r="P369" s="33"/>
      <c r="Q369" s="33"/>
      <c r="R369" s="33"/>
      <c r="S369" s="33"/>
    </row>
    <row r="370" spans="1:19" x14ac:dyDescent="0.2">
      <c r="A370" s="33"/>
      <c r="B370" s="33"/>
      <c r="C370" s="33"/>
      <c r="D370" s="33"/>
      <c r="E370" s="33"/>
      <c r="F370" s="33"/>
      <c r="G370" s="33"/>
      <c r="H370" s="33"/>
      <c r="I370" s="33"/>
      <c r="J370" s="33"/>
      <c r="K370" s="33"/>
      <c r="L370" s="33"/>
      <c r="M370" s="33"/>
      <c r="N370" s="33"/>
      <c r="O370" s="33"/>
      <c r="P370" s="33"/>
      <c r="Q370" s="33"/>
      <c r="R370" s="33"/>
      <c r="S370" s="33"/>
    </row>
    <row r="371" spans="1:19" x14ac:dyDescent="0.2">
      <c r="A371" s="33"/>
      <c r="B371" s="33"/>
      <c r="C371" s="33"/>
      <c r="D371" s="33"/>
      <c r="E371" s="33"/>
      <c r="F371" s="33"/>
      <c r="G371" s="33"/>
      <c r="H371" s="33"/>
      <c r="I371" s="33"/>
      <c r="J371" s="33"/>
      <c r="K371" s="33"/>
      <c r="L371" s="33"/>
      <c r="M371" s="33"/>
      <c r="N371" s="33"/>
      <c r="O371" s="33"/>
      <c r="P371" s="33"/>
      <c r="Q371" s="33"/>
      <c r="R371" s="33"/>
      <c r="S371" s="33"/>
    </row>
    <row r="372" spans="1:19" x14ac:dyDescent="0.2">
      <c r="A372" s="33"/>
      <c r="B372" s="33"/>
      <c r="C372" s="33"/>
      <c r="D372" s="33"/>
      <c r="E372" s="33"/>
      <c r="F372" s="33"/>
      <c r="G372" s="33"/>
      <c r="H372" s="33"/>
      <c r="I372" s="33"/>
      <c r="J372" s="33"/>
      <c r="K372" s="33"/>
      <c r="L372" s="33"/>
      <c r="M372" s="33"/>
      <c r="N372" s="33"/>
      <c r="O372" s="33"/>
      <c r="P372" s="33"/>
      <c r="Q372" s="33"/>
      <c r="R372" s="33"/>
      <c r="S372" s="33"/>
    </row>
    <row r="373" spans="1:19" x14ac:dyDescent="0.2">
      <c r="A373" s="33"/>
      <c r="B373" s="33"/>
      <c r="C373" s="33"/>
      <c r="D373" s="33"/>
      <c r="E373" s="33"/>
      <c r="F373" s="33"/>
      <c r="G373" s="33"/>
      <c r="H373" s="33"/>
      <c r="I373" s="33"/>
      <c r="J373" s="33"/>
      <c r="K373" s="33"/>
      <c r="L373" s="33"/>
      <c r="M373" s="33"/>
      <c r="N373" s="33"/>
      <c r="O373" s="33"/>
      <c r="P373" s="33"/>
      <c r="Q373" s="33"/>
      <c r="R373" s="33"/>
      <c r="S373" s="33"/>
    </row>
    <row r="374" spans="1:19" x14ac:dyDescent="0.2">
      <c r="A374" s="33"/>
      <c r="B374" s="33"/>
      <c r="C374" s="33"/>
      <c r="D374" s="33"/>
      <c r="E374" s="33"/>
      <c r="F374" s="33"/>
      <c r="G374" s="33"/>
      <c r="H374" s="33"/>
      <c r="I374" s="33"/>
      <c r="J374" s="33"/>
      <c r="K374" s="33"/>
      <c r="L374" s="33"/>
      <c r="M374" s="33"/>
      <c r="N374" s="33"/>
      <c r="O374" s="33"/>
      <c r="P374" s="33"/>
      <c r="Q374" s="33"/>
      <c r="R374" s="33"/>
      <c r="S374" s="33"/>
    </row>
    <row r="375" spans="1:19" x14ac:dyDescent="0.2">
      <c r="A375" s="33"/>
      <c r="B375" s="33"/>
      <c r="C375" s="33"/>
      <c r="D375" s="33"/>
      <c r="E375" s="33"/>
      <c r="F375" s="33"/>
      <c r="G375" s="33"/>
      <c r="H375" s="33"/>
      <c r="I375" s="33"/>
      <c r="J375" s="33"/>
      <c r="K375" s="33"/>
      <c r="L375" s="33"/>
      <c r="M375" s="33"/>
      <c r="N375" s="33"/>
      <c r="O375" s="33"/>
      <c r="P375" s="33"/>
      <c r="Q375" s="33"/>
      <c r="R375" s="33"/>
      <c r="S375" s="33"/>
    </row>
    <row r="376" spans="1:19" x14ac:dyDescent="0.2">
      <c r="A376" s="33"/>
      <c r="B376" s="33"/>
      <c r="C376" s="33"/>
      <c r="D376" s="33"/>
      <c r="E376" s="33"/>
      <c r="F376" s="33"/>
      <c r="G376" s="33"/>
      <c r="H376" s="33"/>
      <c r="I376" s="33"/>
      <c r="J376" s="33"/>
      <c r="K376" s="33"/>
      <c r="L376" s="33"/>
      <c r="M376" s="33"/>
      <c r="N376" s="33"/>
      <c r="O376" s="33"/>
      <c r="P376" s="33"/>
      <c r="Q376" s="33"/>
      <c r="R376" s="33"/>
      <c r="S376" s="33"/>
    </row>
    <row r="377" spans="1:19" x14ac:dyDescent="0.2">
      <c r="A377" s="33"/>
      <c r="B377" s="33"/>
      <c r="C377" s="33"/>
      <c r="D377" s="33"/>
      <c r="E377" s="33"/>
      <c r="F377" s="33"/>
      <c r="G377" s="33"/>
      <c r="H377" s="33"/>
      <c r="I377" s="33"/>
      <c r="J377" s="33"/>
      <c r="K377" s="33"/>
      <c r="L377" s="33"/>
      <c r="M377" s="33"/>
      <c r="N377" s="33"/>
      <c r="O377" s="33"/>
      <c r="P377" s="33"/>
      <c r="Q377" s="33"/>
      <c r="R377" s="33"/>
      <c r="S377" s="33"/>
    </row>
    <row r="378" spans="1:19" x14ac:dyDescent="0.2">
      <c r="A378" s="33"/>
      <c r="B378" s="33"/>
      <c r="C378" s="33"/>
      <c r="D378" s="33"/>
      <c r="E378" s="33"/>
      <c r="F378" s="33"/>
      <c r="G378" s="33"/>
      <c r="H378" s="33"/>
      <c r="I378" s="33"/>
      <c r="J378" s="33"/>
      <c r="K378" s="33"/>
      <c r="L378" s="33"/>
      <c r="M378" s="33"/>
      <c r="N378" s="33"/>
      <c r="O378" s="33"/>
      <c r="P378" s="33"/>
      <c r="Q378" s="33"/>
      <c r="R378" s="33"/>
      <c r="S378" s="33"/>
    </row>
    <row r="379" spans="1:19" x14ac:dyDescent="0.2">
      <c r="A379" s="33"/>
      <c r="B379" s="33"/>
      <c r="C379" s="33"/>
      <c r="D379" s="33"/>
      <c r="E379" s="33"/>
      <c r="F379" s="33"/>
      <c r="G379" s="33"/>
      <c r="H379" s="33"/>
      <c r="I379" s="33"/>
      <c r="J379" s="33"/>
      <c r="K379" s="33"/>
      <c r="L379" s="33"/>
      <c r="M379" s="33"/>
      <c r="N379" s="33"/>
      <c r="O379" s="33"/>
      <c r="P379" s="33"/>
      <c r="Q379" s="33"/>
      <c r="R379" s="33"/>
      <c r="S379" s="33"/>
    </row>
    <row r="380" spans="1:19" x14ac:dyDescent="0.2">
      <c r="A380" s="33"/>
      <c r="B380" s="33"/>
      <c r="C380" s="33"/>
      <c r="D380" s="33"/>
      <c r="E380" s="33"/>
      <c r="F380" s="33"/>
      <c r="G380" s="33"/>
      <c r="H380" s="33"/>
      <c r="I380" s="33"/>
      <c r="J380" s="33"/>
      <c r="K380" s="33"/>
      <c r="L380" s="33"/>
      <c r="M380" s="33"/>
      <c r="N380" s="33"/>
      <c r="O380" s="33"/>
      <c r="P380" s="33"/>
      <c r="Q380" s="33"/>
      <c r="R380" s="33"/>
      <c r="S380" s="33"/>
    </row>
    <row r="381" spans="1:19" x14ac:dyDescent="0.2">
      <c r="A381" s="33"/>
      <c r="B381" s="33"/>
      <c r="C381" s="33"/>
      <c r="D381" s="33"/>
      <c r="E381" s="33"/>
      <c r="F381" s="33"/>
      <c r="G381" s="33"/>
      <c r="H381" s="33"/>
      <c r="I381" s="33"/>
      <c r="J381" s="33"/>
      <c r="K381" s="33"/>
      <c r="L381" s="33"/>
      <c r="M381" s="33"/>
      <c r="N381" s="33"/>
      <c r="O381" s="33"/>
      <c r="P381" s="33"/>
      <c r="Q381" s="33"/>
      <c r="R381" s="33"/>
      <c r="S381" s="33"/>
    </row>
    <row r="382" spans="1:19" x14ac:dyDescent="0.2">
      <c r="A382" s="33"/>
      <c r="B382" s="33"/>
      <c r="C382" s="33"/>
      <c r="D382" s="33"/>
      <c r="E382" s="33"/>
      <c r="F382" s="33"/>
      <c r="G382" s="33"/>
      <c r="H382" s="33"/>
      <c r="I382" s="33"/>
      <c r="J382" s="33"/>
      <c r="K382" s="33"/>
      <c r="L382" s="33"/>
      <c r="M382" s="33"/>
      <c r="N382" s="33"/>
      <c r="O382" s="33"/>
      <c r="P382" s="33"/>
      <c r="Q382" s="33"/>
      <c r="R382" s="33"/>
      <c r="S382" s="33"/>
    </row>
    <row r="383" spans="1:19" x14ac:dyDescent="0.2">
      <c r="A383" s="33"/>
      <c r="B383" s="33"/>
      <c r="C383" s="33"/>
      <c r="D383" s="33"/>
      <c r="E383" s="33"/>
      <c r="F383" s="33"/>
      <c r="G383" s="33"/>
      <c r="H383" s="33"/>
      <c r="I383" s="33"/>
      <c r="J383" s="33"/>
      <c r="K383" s="33"/>
      <c r="L383" s="33"/>
      <c r="M383" s="33"/>
      <c r="N383" s="33"/>
      <c r="O383" s="33"/>
      <c r="P383" s="33"/>
      <c r="Q383" s="33"/>
      <c r="R383" s="33"/>
      <c r="S383" s="33"/>
    </row>
    <row r="384" spans="1:19" x14ac:dyDescent="0.2">
      <c r="A384" s="33"/>
      <c r="B384" s="33"/>
      <c r="C384" s="33"/>
      <c r="D384" s="33"/>
      <c r="E384" s="33"/>
      <c r="F384" s="33"/>
      <c r="G384" s="33"/>
      <c r="H384" s="33"/>
      <c r="I384" s="33"/>
      <c r="J384" s="33"/>
      <c r="K384" s="33"/>
      <c r="L384" s="33"/>
      <c r="M384" s="33"/>
      <c r="N384" s="33"/>
      <c r="O384" s="33"/>
      <c r="P384" s="33"/>
      <c r="Q384" s="33"/>
      <c r="R384" s="33"/>
      <c r="S384" s="33"/>
    </row>
    <row r="385" spans="1:19" x14ac:dyDescent="0.2">
      <c r="A385" s="33"/>
      <c r="B385" s="33"/>
      <c r="C385" s="33"/>
      <c r="D385" s="33"/>
      <c r="E385" s="33"/>
      <c r="F385" s="33"/>
      <c r="G385" s="33"/>
      <c r="H385" s="33"/>
      <c r="I385" s="33"/>
      <c r="J385" s="33"/>
      <c r="K385" s="33"/>
      <c r="L385" s="33"/>
      <c r="M385" s="33"/>
      <c r="N385" s="33"/>
      <c r="O385" s="33"/>
      <c r="P385" s="33"/>
      <c r="Q385" s="33"/>
      <c r="R385" s="33"/>
      <c r="S385" s="33"/>
    </row>
    <row r="386" spans="1:19" x14ac:dyDescent="0.2">
      <c r="A386" s="33"/>
      <c r="B386" s="33"/>
      <c r="C386" s="33"/>
      <c r="D386" s="33"/>
      <c r="E386" s="33"/>
      <c r="F386" s="33"/>
      <c r="G386" s="33"/>
      <c r="H386" s="33"/>
      <c r="I386" s="33"/>
      <c r="J386" s="33"/>
      <c r="K386" s="33"/>
      <c r="L386" s="33"/>
      <c r="M386" s="33"/>
      <c r="N386" s="33"/>
      <c r="O386" s="33"/>
      <c r="P386" s="33"/>
      <c r="Q386" s="33"/>
      <c r="R386" s="33"/>
      <c r="S386" s="33"/>
    </row>
    <row r="387" spans="1:19" x14ac:dyDescent="0.2">
      <c r="A387" s="33"/>
      <c r="B387" s="33"/>
      <c r="C387" s="33"/>
      <c r="D387" s="33"/>
      <c r="E387" s="33"/>
      <c r="F387" s="33"/>
      <c r="G387" s="33"/>
      <c r="H387" s="33"/>
      <c r="I387" s="33"/>
      <c r="J387" s="33"/>
      <c r="K387" s="33"/>
      <c r="L387" s="33"/>
      <c r="M387" s="33"/>
      <c r="N387" s="33"/>
      <c r="O387" s="33"/>
      <c r="P387" s="33"/>
      <c r="Q387" s="33"/>
      <c r="R387" s="33"/>
      <c r="S387" s="33"/>
    </row>
    <row r="388" spans="1:19" x14ac:dyDescent="0.2">
      <c r="A388" s="33"/>
      <c r="B388" s="33"/>
      <c r="C388" s="33"/>
      <c r="D388" s="33"/>
      <c r="E388" s="33"/>
      <c r="F388" s="33"/>
      <c r="G388" s="33"/>
      <c r="H388" s="33"/>
      <c r="I388" s="33"/>
      <c r="J388" s="33"/>
      <c r="K388" s="33"/>
      <c r="L388" s="33"/>
      <c r="M388" s="33"/>
      <c r="N388" s="33"/>
      <c r="O388" s="33"/>
      <c r="P388" s="33"/>
      <c r="Q388" s="33"/>
      <c r="R388" s="33"/>
      <c r="S388" s="33"/>
    </row>
    <row r="389" spans="1:19" x14ac:dyDescent="0.2">
      <c r="A389" s="33"/>
      <c r="B389" s="33"/>
      <c r="C389" s="33"/>
      <c r="D389" s="33"/>
      <c r="E389" s="33"/>
      <c r="F389" s="33"/>
      <c r="G389" s="33"/>
      <c r="H389" s="33"/>
      <c r="I389" s="33"/>
      <c r="J389" s="33"/>
      <c r="K389" s="33"/>
      <c r="L389" s="33"/>
      <c r="M389" s="33"/>
      <c r="N389" s="33"/>
      <c r="O389" s="33"/>
      <c r="P389" s="33"/>
      <c r="Q389" s="33"/>
      <c r="R389" s="33"/>
      <c r="S389" s="33"/>
    </row>
    <row r="390" spans="1:19" x14ac:dyDescent="0.2">
      <c r="A390" s="33"/>
      <c r="B390" s="33"/>
      <c r="C390" s="33"/>
      <c r="D390" s="33"/>
      <c r="E390" s="33"/>
      <c r="F390" s="33"/>
      <c r="G390" s="33"/>
      <c r="H390" s="33"/>
      <c r="I390" s="33"/>
      <c r="J390" s="33"/>
      <c r="K390" s="33"/>
      <c r="L390" s="33"/>
      <c r="M390" s="33"/>
      <c r="N390" s="33"/>
      <c r="O390" s="33"/>
      <c r="P390" s="33"/>
      <c r="Q390" s="33"/>
      <c r="R390" s="33"/>
      <c r="S390" s="33"/>
    </row>
    <row r="391" spans="1:19" x14ac:dyDescent="0.2">
      <c r="A391" s="33"/>
      <c r="B391" s="33"/>
      <c r="C391" s="33"/>
      <c r="D391" s="33"/>
      <c r="E391" s="33"/>
      <c r="F391" s="33"/>
      <c r="G391" s="33"/>
      <c r="H391" s="33"/>
      <c r="I391" s="33"/>
      <c r="J391" s="33"/>
      <c r="K391" s="33"/>
      <c r="L391" s="33"/>
      <c r="M391" s="33"/>
      <c r="N391" s="33"/>
      <c r="O391" s="33"/>
      <c r="P391" s="33"/>
      <c r="Q391" s="33"/>
      <c r="R391" s="33"/>
      <c r="S391" s="33"/>
    </row>
    <row r="392" spans="1:19" x14ac:dyDescent="0.2">
      <c r="A392" s="33"/>
      <c r="B392" s="33"/>
      <c r="C392" s="33"/>
      <c r="D392" s="33"/>
      <c r="E392" s="33"/>
      <c r="F392" s="33"/>
      <c r="G392" s="33"/>
      <c r="H392" s="33"/>
      <c r="I392" s="33"/>
      <c r="J392" s="33"/>
      <c r="K392" s="33"/>
      <c r="L392" s="33"/>
      <c r="M392" s="33"/>
      <c r="N392" s="33"/>
      <c r="O392" s="33"/>
      <c r="P392" s="33"/>
      <c r="Q392" s="33"/>
      <c r="R392" s="33"/>
      <c r="S392" s="33"/>
    </row>
    <row r="393" spans="1:19" x14ac:dyDescent="0.2">
      <c r="A393" s="33"/>
      <c r="B393" s="33"/>
      <c r="C393" s="33"/>
      <c r="D393" s="33"/>
      <c r="E393" s="33"/>
      <c r="F393" s="33"/>
      <c r="G393" s="33"/>
      <c r="H393" s="33"/>
      <c r="I393" s="33"/>
      <c r="J393" s="33"/>
      <c r="K393" s="33"/>
      <c r="L393" s="33"/>
      <c r="M393" s="33"/>
      <c r="N393" s="33"/>
      <c r="O393" s="33"/>
      <c r="P393" s="33"/>
      <c r="Q393" s="33"/>
      <c r="R393" s="33"/>
      <c r="S393" s="33"/>
    </row>
    <row r="394" spans="1:19" x14ac:dyDescent="0.2">
      <c r="A394" s="33"/>
      <c r="B394" s="33"/>
      <c r="C394" s="33"/>
      <c r="D394" s="33"/>
      <c r="E394" s="33"/>
      <c r="F394" s="33"/>
      <c r="G394" s="33"/>
      <c r="H394" s="33"/>
      <c r="I394" s="33"/>
      <c r="J394" s="33"/>
      <c r="K394" s="33"/>
      <c r="L394" s="33"/>
      <c r="M394" s="33"/>
      <c r="N394" s="33"/>
      <c r="O394" s="33"/>
      <c r="P394" s="33"/>
      <c r="Q394" s="33"/>
      <c r="R394" s="33"/>
      <c r="S394" s="33"/>
    </row>
    <row r="395" spans="1:19" x14ac:dyDescent="0.2">
      <c r="A395" s="33"/>
      <c r="B395" s="33"/>
      <c r="C395" s="33"/>
      <c r="D395" s="33"/>
      <c r="E395" s="33"/>
      <c r="F395" s="33"/>
      <c r="G395" s="33"/>
      <c r="H395" s="33"/>
      <c r="I395" s="33"/>
      <c r="J395" s="33"/>
      <c r="K395" s="33"/>
      <c r="L395" s="33"/>
      <c r="M395" s="33"/>
      <c r="N395" s="33"/>
      <c r="O395" s="33"/>
      <c r="P395" s="33"/>
      <c r="Q395" s="33"/>
      <c r="R395" s="33"/>
      <c r="S395" s="33"/>
    </row>
    <row r="396" spans="1:19" x14ac:dyDescent="0.2">
      <c r="A396" s="33"/>
      <c r="B396" s="33"/>
      <c r="C396" s="33"/>
      <c r="D396" s="33"/>
      <c r="E396" s="33"/>
      <c r="F396" s="33"/>
      <c r="G396" s="33"/>
      <c r="H396" s="33"/>
      <c r="I396" s="33"/>
      <c r="J396" s="33"/>
      <c r="K396" s="33"/>
      <c r="L396" s="33"/>
      <c r="M396" s="33"/>
      <c r="N396" s="33"/>
      <c r="O396" s="33"/>
      <c r="P396" s="33"/>
      <c r="Q396" s="33"/>
      <c r="R396" s="33"/>
      <c r="S396" s="33"/>
    </row>
    <row r="397" spans="1:19" x14ac:dyDescent="0.2">
      <c r="A397" s="33"/>
      <c r="B397" s="33"/>
      <c r="C397" s="33"/>
      <c r="D397" s="33"/>
      <c r="E397" s="33"/>
      <c r="F397" s="33"/>
      <c r="G397" s="33"/>
      <c r="H397" s="33"/>
      <c r="I397" s="33"/>
      <c r="J397" s="33"/>
      <c r="K397" s="33"/>
      <c r="L397" s="33"/>
      <c r="M397" s="33"/>
      <c r="N397" s="33"/>
      <c r="O397" s="33"/>
      <c r="P397" s="33"/>
      <c r="Q397" s="33"/>
      <c r="R397" s="33"/>
      <c r="S397" s="33"/>
    </row>
    <row r="398" spans="1:19" x14ac:dyDescent="0.2">
      <c r="A398" s="33"/>
      <c r="B398" s="33"/>
      <c r="C398" s="33"/>
      <c r="D398" s="33"/>
      <c r="E398" s="33"/>
      <c r="F398" s="33"/>
      <c r="G398" s="33"/>
      <c r="H398" s="33"/>
      <c r="I398" s="33"/>
      <c r="J398" s="33"/>
      <c r="K398" s="33"/>
      <c r="L398" s="33"/>
      <c r="M398" s="33"/>
      <c r="N398" s="33"/>
      <c r="O398" s="33"/>
      <c r="P398" s="33"/>
      <c r="Q398" s="33"/>
      <c r="R398" s="33"/>
      <c r="S398" s="33"/>
    </row>
    <row r="399" spans="1:19" x14ac:dyDescent="0.2">
      <c r="A399" s="33"/>
      <c r="B399" s="33"/>
      <c r="C399" s="33"/>
      <c r="D399" s="33"/>
      <c r="E399" s="33"/>
      <c r="F399" s="33"/>
      <c r="G399" s="33"/>
      <c r="H399" s="33"/>
      <c r="I399" s="33"/>
      <c r="J399" s="33"/>
      <c r="K399" s="33"/>
      <c r="L399" s="33"/>
      <c r="M399" s="33"/>
      <c r="N399" s="33"/>
      <c r="O399" s="33"/>
      <c r="P399" s="33"/>
      <c r="Q399" s="33"/>
      <c r="R399" s="33"/>
      <c r="S399" s="33"/>
    </row>
    <row r="400" spans="1:19" x14ac:dyDescent="0.2">
      <c r="A400" s="33"/>
      <c r="B400" s="33"/>
      <c r="C400" s="33"/>
      <c r="D400" s="33"/>
      <c r="E400" s="33"/>
      <c r="F400" s="33"/>
      <c r="G400" s="33"/>
      <c r="H400" s="33"/>
      <c r="I400" s="33"/>
      <c r="J400" s="33"/>
      <c r="K400" s="33"/>
      <c r="L400" s="33"/>
      <c r="M400" s="33"/>
      <c r="N400" s="33"/>
      <c r="O400" s="33"/>
      <c r="P400" s="33"/>
      <c r="Q400" s="33"/>
      <c r="R400" s="33"/>
      <c r="S400" s="33"/>
    </row>
    <row r="401" spans="1:19" x14ac:dyDescent="0.2">
      <c r="A401" s="33"/>
      <c r="B401" s="33"/>
      <c r="C401" s="33"/>
      <c r="D401" s="33"/>
      <c r="E401" s="33"/>
      <c r="F401" s="33"/>
      <c r="G401" s="33"/>
      <c r="H401" s="33"/>
      <c r="I401" s="33"/>
      <c r="J401" s="33"/>
      <c r="K401" s="33"/>
      <c r="L401" s="33"/>
      <c r="M401" s="33"/>
      <c r="N401" s="33"/>
      <c r="O401" s="33"/>
      <c r="P401" s="33"/>
      <c r="Q401" s="33"/>
      <c r="R401" s="33"/>
      <c r="S401" s="33"/>
    </row>
    <row r="402" spans="1:19" x14ac:dyDescent="0.2">
      <c r="A402" s="33"/>
      <c r="B402" s="33"/>
      <c r="C402" s="33"/>
      <c r="D402" s="33"/>
      <c r="E402" s="33"/>
      <c r="F402" s="33"/>
      <c r="G402" s="33"/>
      <c r="H402" s="33"/>
      <c r="I402" s="33"/>
      <c r="J402" s="33"/>
      <c r="K402" s="33"/>
      <c r="L402" s="33"/>
      <c r="M402" s="33"/>
      <c r="N402" s="33"/>
      <c r="O402" s="33"/>
      <c r="P402" s="33"/>
      <c r="Q402" s="33"/>
      <c r="R402" s="33"/>
      <c r="S402" s="33"/>
    </row>
    <row r="403" spans="1:19" x14ac:dyDescent="0.2">
      <c r="A403" s="33"/>
      <c r="B403" s="33"/>
      <c r="C403" s="33"/>
      <c r="D403" s="33"/>
      <c r="E403" s="33"/>
      <c r="F403" s="33"/>
      <c r="G403" s="33"/>
      <c r="H403" s="33"/>
      <c r="I403" s="33"/>
      <c r="J403" s="33"/>
      <c r="K403" s="33"/>
      <c r="L403" s="33"/>
      <c r="M403" s="33"/>
      <c r="N403" s="33"/>
      <c r="O403" s="33"/>
      <c r="P403" s="33"/>
      <c r="Q403" s="33"/>
      <c r="R403" s="33"/>
      <c r="S403" s="33"/>
    </row>
    <row r="404" spans="1:19" x14ac:dyDescent="0.2">
      <c r="A404" s="33"/>
      <c r="B404" s="33"/>
      <c r="C404" s="33"/>
      <c r="D404" s="33"/>
      <c r="E404" s="33"/>
      <c r="F404" s="33"/>
      <c r="G404" s="33"/>
      <c r="H404" s="33"/>
      <c r="I404" s="33"/>
      <c r="J404" s="33"/>
      <c r="K404" s="33"/>
      <c r="L404" s="33"/>
      <c r="M404" s="33"/>
      <c r="N404" s="33"/>
      <c r="O404" s="33"/>
      <c r="P404" s="33"/>
      <c r="Q404" s="33"/>
      <c r="R404" s="33"/>
      <c r="S404" s="33"/>
    </row>
    <row r="405" spans="1:19" x14ac:dyDescent="0.2">
      <c r="A405" s="33"/>
      <c r="B405" s="33"/>
      <c r="C405" s="33"/>
      <c r="D405" s="33"/>
      <c r="E405" s="33"/>
      <c r="F405" s="33"/>
      <c r="G405" s="33"/>
      <c r="H405" s="33"/>
      <c r="I405" s="33"/>
      <c r="J405" s="33"/>
      <c r="K405" s="33"/>
      <c r="L405" s="33"/>
      <c r="M405" s="33"/>
      <c r="N405" s="33"/>
      <c r="O405" s="33"/>
      <c r="P405" s="33"/>
      <c r="Q405" s="33"/>
      <c r="R405" s="33"/>
      <c r="S405" s="33"/>
    </row>
    <row r="406" spans="1:19" x14ac:dyDescent="0.2">
      <c r="A406" s="33"/>
      <c r="B406" s="33"/>
      <c r="C406" s="33"/>
      <c r="D406" s="33"/>
      <c r="E406" s="33"/>
      <c r="F406" s="33"/>
      <c r="G406" s="33"/>
      <c r="H406" s="33"/>
      <c r="I406" s="33"/>
      <c r="J406" s="33"/>
      <c r="K406" s="33"/>
      <c r="L406" s="33"/>
      <c r="M406" s="33"/>
      <c r="N406" s="33"/>
      <c r="O406" s="33"/>
      <c r="P406" s="33"/>
      <c r="Q406" s="33"/>
      <c r="R406" s="33"/>
      <c r="S406" s="33"/>
    </row>
    <row r="407" spans="1:19" x14ac:dyDescent="0.2">
      <c r="A407" s="33"/>
      <c r="B407" s="33"/>
      <c r="C407" s="33"/>
      <c r="D407" s="33"/>
      <c r="E407" s="33"/>
      <c r="F407" s="33"/>
      <c r="G407" s="33"/>
      <c r="H407" s="33"/>
      <c r="I407" s="33"/>
      <c r="J407" s="33"/>
      <c r="K407" s="33"/>
      <c r="L407" s="33"/>
      <c r="M407" s="33"/>
      <c r="N407" s="33"/>
      <c r="O407" s="33"/>
      <c r="P407" s="33"/>
      <c r="Q407" s="33"/>
      <c r="R407" s="33"/>
      <c r="S407" s="33"/>
    </row>
    <row r="408" spans="1:19" x14ac:dyDescent="0.2">
      <c r="A408" s="33"/>
      <c r="B408" s="33"/>
      <c r="C408" s="33"/>
      <c r="D408" s="33"/>
      <c r="E408" s="33"/>
      <c r="F408" s="33"/>
      <c r="G408" s="33"/>
      <c r="H408" s="33"/>
      <c r="I408" s="33"/>
      <c r="J408" s="33"/>
      <c r="K408" s="33"/>
      <c r="L408" s="33"/>
      <c r="M408" s="33"/>
      <c r="N408" s="33"/>
      <c r="O408" s="33"/>
      <c r="P408" s="33"/>
      <c r="Q408" s="33"/>
      <c r="R408" s="33"/>
      <c r="S408" s="33"/>
    </row>
    <row r="409" spans="1:19" x14ac:dyDescent="0.2">
      <c r="A409" s="33"/>
      <c r="B409" s="33"/>
      <c r="C409" s="33"/>
      <c r="D409" s="33"/>
      <c r="E409" s="33"/>
      <c r="F409" s="33"/>
      <c r="G409" s="33"/>
      <c r="H409" s="33"/>
      <c r="I409" s="33"/>
      <c r="J409" s="33"/>
      <c r="K409" s="33"/>
      <c r="L409" s="33"/>
      <c r="M409" s="33"/>
      <c r="N409" s="33"/>
      <c r="O409" s="33"/>
      <c r="P409" s="33"/>
      <c r="Q409" s="33"/>
      <c r="R409" s="33"/>
      <c r="S409" s="33"/>
    </row>
    <row r="410" spans="1:19" x14ac:dyDescent="0.2">
      <c r="A410" s="33"/>
      <c r="B410" s="33"/>
      <c r="C410" s="33"/>
      <c r="D410" s="33"/>
      <c r="E410" s="33"/>
      <c r="F410" s="33"/>
      <c r="G410" s="33"/>
      <c r="H410" s="33"/>
      <c r="I410" s="33"/>
      <c r="J410" s="33"/>
      <c r="K410" s="33"/>
      <c r="L410" s="33"/>
      <c r="M410" s="33"/>
      <c r="N410" s="33"/>
      <c r="O410" s="33"/>
      <c r="P410" s="33"/>
      <c r="Q410" s="33"/>
      <c r="R410" s="33"/>
      <c r="S410" s="33"/>
    </row>
    <row r="411" spans="1:19" x14ac:dyDescent="0.2">
      <c r="A411" s="33"/>
      <c r="B411" s="33"/>
      <c r="C411" s="33"/>
      <c r="D411" s="33"/>
      <c r="E411" s="33"/>
      <c r="F411" s="33"/>
      <c r="G411" s="33"/>
      <c r="H411" s="33"/>
      <c r="I411" s="33"/>
      <c r="J411" s="33"/>
      <c r="K411" s="33"/>
      <c r="L411" s="33"/>
      <c r="M411" s="33"/>
      <c r="N411" s="33"/>
      <c r="O411" s="33"/>
      <c r="P411" s="33"/>
      <c r="Q411" s="33"/>
      <c r="R411" s="33"/>
      <c r="S411" s="33"/>
    </row>
    <row r="412" spans="1:19" x14ac:dyDescent="0.2">
      <c r="A412" s="33"/>
      <c r="B412" s="33"/>
      <c r="C412" s="33"/>
      <c r="D412" s="33"/>
      <c r="E412" s="33"/>
      <c r="F412" s="33"/>
      <c r="G412" s="33"/>
      <c r="H412" s="33"/>
      <c r="I412" s="33"/>
      <c r="J412" s="33"/>
      <c r="K412" s="33"/>
      <c r="L412" s="33"/>
      <c r="M412" s="33"/>
      <c r="N412" s="33"/>
      <c r="O412" s="33"/>
      <c r="P412" s="33"/>
      <c r="Q412" s="33"/>
      <c r="R412" s="33"/>
      <c r="S412" s="33"/>
    </row>
    <row r="413" spans="1:19" x14ac:dyDescent="0.2">
      <c r="A413" s="33"/>
      <c r="B413" s="33"/>
      <c r="C413" s="33"/>
      <c r="D413" s="33"/>
      <c r="E413" s="33"/>
      <c r="F413" s="33"/>
      <c r="G413" s="33"/>
      <c r="H413" s="33"/>
      <c r="I413" s="33"/>
      <c r="J413" s="33"/>
      <c r="K413" s="33"/>
      <c r="L413" s="33"/>
      <c r="M413" s="33"/>
      <c r="N413" s="33"/>
      <c r="O413" s="33"/>
      <c r="P413" s="33"/>
      <c r="Q413" s="33"/>
      <c r="R413" s="33"/>
      <c r="S413" s="33"/>
    </row>
    <row r="414" spans="1:19" x14ac:dyDescent="0.2">
      <c r="A414" s="33"/>
      <c r="B414" s="33"/>
      <c r="C414" s="33"/>
      <c r="D414" s="33"/>
      <c r="E414" s="33"/>
      <c r="F414" s="33"/>
      <c r="G414" s="33"/>
      <c r="H414" s="33"/>
      <c r="I414" s="33"/>
      <c r="J414" s="33"/>
      <c r="K414" s="33"/>
      <c r="L414" s="33"/>
      <c r="M414" s="33"/>
      <c r="N414" s="33"/>
      <c r="O414" s="33"/>
      <c r="P414" s="33"/>
      <c r="Q414" s="33"/>
      <c r="R414" s="33"/>
      <c r="S414" s="33"/>
    </row>
    <row r="415" spans="1:19" x14ac:dyDescent="0.2">
      <c r="A415" s="33"/>
      <c r="B415" s="33"/>
      <c r="C415" s="33"/>
      <c r="D415" s="33"/>
      <c r="E415" s="33"/>
      <c r="F415" s="33"/>
      <c r="G415" s="33"/>
      <c r="H415" s="33"/>
      <c r="I415" s="33"/>
      <c r="J415" s="33"/>
      <c r="K415" s="33"/>
      <c r="L415" s="33"/>
      <c r="M415" s="33"/>
      <c r="N415" s="33"/>
      <c r="O415" s="33"/>
      <c r="P415" s="33"/>
      <c r="Q415" s="33"/>
      <c r="R415" s="33"/>
      <c r="S415" s="33"/>
    </row>
    <row r="416" spans="1:19" x14ac:dyDescent="0.2">
      <c r="A416" s="33"/>
      <c r="B416" s="33"/>
      <c r="C416" s="33"/>
      <c r="D416" s="33"/>
      <c r="E416" s="33"/>
      <c r="F416" s="33"/>
      <c r="G416" s="33"/>
      <c r="H416" s="33"/>
      <c r="I416" s="33"/>
      <c r="J416" s="33"/>
      <c r="K416" s="33"/>
      <c r="L416" s="33"/>
      <c r="M416" s="33"/>
      <c r="N416" s="33"/>
      <c r="O416" s="33"/>
      <c r="P416" s="33"/>
      <c r="Q416" s="33"/>
      <c r="R416" s="33"/>
      <c r="S416" s="33"/>
    </row>
    <row r="417" spans="1:19" x14ac:dyDescent="0.2">
      <c r="A417" s="33"/>
      <c r="B417" s="33"/>
      <c r="C417" s="33"/>
      <c r="D417" s="33"/>
      <c r="E417" s="33"/>
      <c r="F417" s="33"/>
      <c r="G417" s="33"/>
      <c r="H417" s="33"/>
      <c r="I417" s="33"/>
      <c r="J417" s="33"/>
      <c r="K417" s="33"/>
      <c r="L417" s="33"/>
      <c r="M417" s="33"/>
      <c r="N417" s="33"/>
      <c r="O417" s="33"/>
      <c r="P417" s="33"/>
      <c r="Q417" s="33"/>
      <c r="R417" s="33"/>
      <c r="S417" s="33"/>
    </row>
    <row r="418" spans="1:19" x14ac:dyDescent="0.2">
      <c r="A418" s="33"/>
      <c r="B418" s="33"/>
      <c r="C418" s="33"/>
      <c r="D418" s="33"/>
      <c r="E418" s="33"/>
      <c r="F418" s="33"/>
      <c r="G418" s="33"/>
      <c r="H418" s="33"/>
      <c r="I418" s="33"/>
      <c r="J418" s="33"/>
      <c r="K418" s="33"/>
      <c r="L418" s="33"/>
      <c r="M418" s="33"/>
      <c r="N418" s="33"/>
      <c r="O418" s="33"/>
      <c r="P418" s="33"/>
      <c r="Q418" s="33"/>
      <c r="R418" s="33"/>
      <c r="S418" s="33"/>
    </row>
    <row r="419" spans="1:19" x14ac:dyDescent="0.2">
      <c r="A419" s="33"/>
      <c r="B419" s="33"/>
      <c r="C419" s="33"/>
      <c r="D419" s="33"/>
      <c r="E419" s="33"/>
      <c r="F419" s="33"/>
      <c r="G419" s="33"/>
      <c r="H419" s="33"/>
      <c r="I419" s="33"/>
      <c r="J419" s="33"/>
      <c r="K419" s="33"/>
      <c r="L419" s="33"/>
      <c r="M419" s="33"/>
      <c r="N419" s="33"/>
      <c r="O419" s="33"/>
      <c r="P419" s="33"/>
      <c r="Q419" s="33"/>
      <c r="R419" s="33"/>
      <c r="S419" s="33"/>
    </row>
    <row r="420" spans="1:19" x14ac:dyDescent="0.2">
      <c r="A420" s="33"/>
      <c r="B420" s="33"/>
      <c r="C420" s="33"/>
      <c r="D420" s="33"/>
      <c r="E420" s="33"/>
      <c r="F420" s="33"/>
      <c r="G420" s="33"/>
      <c r="H420" s="33"/>
      <c r="I420" s="33"/>
      <c r="J420" s="33"/>
      <c r="K420" s="33"/>
      <c r="L420" s="33"/>
      <c r="M420" s="33"/>
      <c r="N420" s="33"/>
      <c r="O420" s="33"/>
      <c r="P420" s="33"/>
      <c r="Q420" s="33"/>
      <c r="R420" s="33"/>
      <c r="S420" s="33"/>
    </row>
    <row r="421" spans="1:19" x14ac:dyDescent="0.2">
      <c r="A421" s="33"/>
      <c r="B421" s="33"/>
      <c r="C421" s="33"/>
      <c r="D421" s="33"/>
      <c r="E421" s="33"/>
      <c r="F421" s="33"/>
      <c r="G421" s="33"/>
      <c r="H421" s="33"/>
      <c r="I421" s="33"/>
      <c r="J421" s="33"/>
      <c r="K421" s="33"/>
      <c r="L421" s="33"/>
      <c r="M421" s="33"/>
      <c r="N421" s="33"/>
      <c r="O421" s="33"/>
      <c r="P421" s="33"/>
      <c r="Q421" s="33"/>
      <c r="R421" s="33"/>
      <c r="S421" s="33"/>
    </row>
    <row r="422" spans="1:19" x14ac:dyDescent="0.2">
      <c r="A422" s="33"/>
      <c r="B422" s="33"/>
      <c r="C422" s="33"/>
      <c r="D422" s="33"/>
      <c r="E422" s="33"/>
      <c r="F422" s="33"/>
      <c r="G422" s="33"/>
      <c r="H422" s="33"/>
      <c r="I422" s="33"/>
      <c r="J422" s="33"/>
      <c r="K422" s="33"/>
      <c r="L422" s="33"/>
      <c r="M422" s="33"/>
      <c r="N422" s="33"/>
      <c r="O422" s="33"/>
      <c r="P422" s="33"/>
      <c r="Q422" s="33"/>
      <c r="R422" s="33"/>
      <c r="S422" s="33"/>
    </row>
    <row r="423" spans="1:19" x14ac:dyDescent="0.2">
      <c r="A423" s="33"/>
      <c r="B423" s="33"/>
      <c r="C423" s="33"/>
      <c r="D423" s="33"/>
      <c r="E423" s="33"/>
      <c r="F423" s="33"/>
      <c r="G423" s="33"/>
      <c r="H423" s="33"/>
      <c r="I423" s="33"/>
      <c r="J423" s="33"/>
      <c r="K423" s="33"/>
      <c r="L423" s="33"/>
      <c r="M423" s="33"/>
      <c r="N423" s="33"/>
      <c r="O423" s="33"/>
      <c r="P423" s="33"/>
      <c r="Q423" s="33"/>
      <c r="R423" s="33"/>
      <c r="S423" s="33"/>
    </row>
    <row r="424" spans="1:19" x14ac:dyDescent="0.2">
      <c r="A424" s="33"/>
      <c r="B424" s="33"/>
      <c r="C424" s="33"/>
      <c r="D424" s="33"/>
      <c r="E424" s="33"/>
      <c r="F424" s="33"/>
      <c r="G424" s="33"/>
      <c r="H424" s="33"/>
      <c r="I424" s="33"/>
      <c r="J424" s="33"/>
      <c r="K424" s="33"/>
      <c r="L424" s="33"/>
      <c r="M424" s="33"/>
      <c r="N424" s="33"/>
      <c r="O424" s="33"/>
      <c r="P424" s="33"/>
      <c r="Q424" s="33"/>
      <c r="R424" s="33"/>
      <c r="S424" s="33"/>
    </row>
    <row r="425" spans="1:19" x14ac:dyDescent="0.2">
      <c r="A425" s="33"/>
      <c r="B425" s="33"/>
      <c r="C425" s="33"/>
      <c r="D425" s="33"/>
      <c r="E425" s="33"/>
      <c r="F425" s="33"/>
      <c r="G425" s="33"/>
      <c r="H425" s="33"/>
      <c r="I425" s="33"/>
      <c r="J425" s="33"/>
      <c r="K425" s="33"/>
      <c r="L425" s="33"/>
      <c r="M425" s="33"/>
      <c r="N425" s="33"/>
      <c r="O425" s="33"/>
      <c r="P425" s="33"/>
      <c r="Q425" s="33"/>
      <c r="R425" s="33"/>
      <c r="S425" s="33"/>
    </row>
    <row r="426" spans="1:19" x14ac:dyDescent="0.2">
      <c r="A426" s="33"/>
      <c r="B426" s="33"/>
      <c r="C426" s="33"/>
      <c r="D426" s="33"/>
      <c r="E426" s="33"/>
      <c r="F426" s="33"/>
      <c r="G426" s="33"/>
      <c r="H426" s="33"/>
      <c r="I426" s="33"/>
      <c r="J426" s="33"/>
      <c r="K426" s="33"/>
      <c r="L426" s="33"/>
      <c r="M426" s="33"/>
      <c r="N426" s="33"/>
      <c r="O426" s="33"/>
      <c r="P426" s="33"/>
      <c r="Q426" s="33"/>
      <c r="R426" s="33"/>
      <c r="S426" s="33"/>
    </row>
    <row r="427" spans="1:19" x14ac:dyDescent="0.2">
      <c r="A427" s="33"/>
      <c r="B427" s="33"/>
      <c r="C427" s="33"/>
      <c r="D427" s="33"/>
      <c r="E427" s="33"/>
      <c r="F427" s="33"/>
      <c r="G427" s="33"/>
      <c r="H427" s="33"/>
      <c r="I427" s="33"/>
      <c r="J427" s="33"/>
      <c r="K427" s="33"/>
      <c r="L427" s="33"/>
      <c r="M427" s="33"/>
      <c r="N427" s="33"/>
      <c r="O427" s="33"/>
      <c r="P427" s="33"/>
      <c r="Q427" s="33"/>
      <c r="R427" s="33"/>
      <c r="S427" s="33"/>
    </row>
    <row r="428" spans="1:19" x14ac:dyDescent="0.2">
      <c r="A428" s="33"/>
      <c r="B428" s="33"/>
      <c r="C428" s="33"/>
      <c r="D428" s="33"/>
      <c r="E428" s="33"/>
      <c r="F428" s="33"/>
      <c r="G428" s="33"/>
      <c r="H428" s="33"/>
      <c r="I428" s="33"/>
      <c r="J428" s="33"/>
      <c r="K428" s="33"/>
      <c r="L428" s="33"/>
      <c r="M428" s="33"/>
      <c r="N428" s="33"/>
      <c r="O428" s="33"/>
      <c r="P428" s="33"/>
      <c r="Q428" s="33"/>
      <c r="R428" s="33"/>
      <c r="S428" s="33"/>
    </row>
    <row r="429" spans="1:19" x14ac:dyDescent="0.2">
      <c r="A429" s="33"/>
      <c r="B429" s="33"/>
      <c r="C429" s="33"/>
      <c r="D429" s="33"/>
      <c r="E429" s="33"/>
      <c r="F429" s="33"/>
      <c r="G429" s="33"/>
      <c r="H429" s="33"/>
      <c r="I429" s="33"/>
      <c r="J429" s="33"/>
      <c r="K429" s="33"/>
      <c r="L429" s="33"/>
      <c r="M429" s="33"/>
      <c r="N429" s="33"/>
      <c r="O429" s="33"/>
      <c r="P429" s="33"/>
      <c r="Q429" s="33"/>
      <c r="R429" s="33"/>
      <c r="S429" s="33"/>
    </row>
    <row r="430" spans="1:19" x14ac:dyDescent="0.2">
      <c r="A430" s="33"/>
      <c r="B430" s="33"/>
      <c r="C430" s="33"/>
      <c r="D430" s="33"/>
      <c r="E430" s="33"/>
      <c r="F430" s="33"/>
      <c r="G430" s="33"/>
      <c r="H430" s="33"/>
      <c r="I430" s="33"/>
      <c r="J430" s="33"/>
      <c r="K430" s="33"/>
      <c r="L430" s="33"/>
      <c r="M430" s="33"/>
      <c r="N430" s="33"/>
      <c r="O430" s="33"/>
      <c r="P430" s="33"/>
      <c r="Q430" s="33"/>
      <c r="R430" s="33"/>
      <c r="S430" s="33"/>
    </row>
    <row r="431" spans="1:19" x14ac:dyDescent="0.2">
      <c r="A431" s="33"/>
      <c r="B431" s="33"/>
      <c r="C431" s="33"/>
      <c r="D431" s="33"/>
      <c r="E431" s="33"/>
      <c r="F431" s="33"/>
      <c r="G431" s="33"/>
      <c r="H431" s="33"/>
      <c r="I431" s="33"/>
      <c r="J431" s="33"/>
      <c r="K431" s="33"/>
      <c r="L431" s="33"/>
      <c r="M431" s="33"/>
      <c r="N431" s="33"/>
      <c r="O431" s="33"/>
      <c r="P431" s="33"/>
      <c r="Q431" s="33"/>
      <c r="R431" s="33"/>
      <c r="S431" s="33"/>
    </row>
    <row r="432" spans="1:19" x14ac:dyDescent="0.2">
      <c r="A432" s="33"/>
      <c r="B432" s="33"/>
      <c r="C432" s="33"/>
      <c r="D432" s="33"/>
      <c r="E432" s="33"/>
      <c r="F432" s="33"/>
      <c r="G432" s="33"/>
      <c r="H432" s="33"/>
      <c r="I432" s="33"/>
      <c r="J432" s="33"/>
      <c r="K432" s="33"/>
      <c r="L432" s="33"/>
      <c r="M432" s="33"/>
      <c r="N432" s="33"/>
      <c r="O432" s="33"/>
      <c r="P432" s="33"/>
      <c r="Q432" s="33"/>
      <c r="R432" s="33"/>
      <c r="S432" s="33"/>
    </row>
    <row r="433" spans="1:19" x14ac:dyDescent="0.2">
      <c r="A433" s="33"/>
      <c r="B433" s="33"/>
      <c r="C433" s="33"/>
      <c r="D433" s="33"/>
      <c r="E433" s="33"/>
      <c r="F433" s="33"/>
      <c r="G433" s="33"/>
      <c r="H433" s="33"/>
      <c r="I433" s="33"/>
      <c r="J433" s="33"/>
      <c r="K433" s="33"/>
      <c r="L433" s="33"/>
      <c r="M433" s="33"/>
      <c r="N433" s="33"/>
      <c r="O433" s="33"/>
      <c r="P433" s="33"/>
      <c r="Q433" s="33"/>
      <c r="R433" s="33"/>
      <c r="S433" s="33"/>
    </row>
    <row r="434" spans="1:19" x14ac:dyDescent="0.2">
      <c r="A434" s="33"/>
      <c r="B434" s="33"/>
      <c r="C434" s="33"/>
      <c r="D434" s="33"/>
      <c r="E434" s="33"/>
      <c r="F434" s="33"/>
      <c r="G434" s="33"/>
      <c r="H434" s="33"/>
      <c r="I434" s="33"/>
      <c r="J434" s="33"/>
      <c r="K434" s="33"/>
      <c r="L434" s="33"/>
      <c r="M434" s="33"/>
      <c r="N434" s="33"/>
      <c r="O434" s="33"/>
      <c r="P434" s="33"/>
      <c r="Q434" s="33"/>
      <c r="R434" s="33"/>
      <c r="S434" s="33"/>
    </row>
    <row r="435" spans="1:19" x14ac:dyDescent="0.2">
      <c r="A435" s="33"/>
      <c r="B435" s="33"/>
      <c r="C435" s="33"/>
      <c r="D435" s="33"/>
      <c r="E435" s="33"/>
      <c r="F435" s="33"/>
      <c r="G435" s="33"/>
      <c r="H435" s="33"/>
      <c r="I435" s="33"/>
      <c r="J435" s="33"/>
      <c r="K435" s="33"/>
      <c r="L435" s="33"/>
      <c r="M435" s="33"/>
      <c r="N435" s="33"/>
      <c r="O435" s="33"/>
      <c r="P435" s="33"/>
      <c r="Q435" s="33"/>
      <c r="R435" s="33"/>
      <c r="S435" s="33"/>
    </row>
    <row r="436" spans="1:19" x14ac:dyDescent="0.2">
      <c r="A436" s="33"/>
      <c r="B436" s="33"/>
      <c r="C436" s="33"/>
      <c r="D436" s="33"/>
      <c r="E436" s="33"/>
      <c r="F436" s="33"/>
      <c r="G436" s="33"/>
      <c r="H436" s="33"/>
      <c r="I436" s="33"/>
      <c r="J436" s="33"/>
      <c r="K436" s="33"/>
      <c r="L436" s="33"/>
      <c r="M436" s="33"/>
      <c r="N436" s="33"/>
      <c r="O436" s="33"/>
      <c r="P436" s="33"/>
      <c r="Q436" s="33"/>
      <c r="R436" s="33"/>
      <c r="S436" s="33"/>
    </row>
  </sheetData>
  <sheetProtection algorithmName="SHA-512" hashValue="sXz+UxMoIQqntC91m3NKhcYBvZ36uY7HsBpOAwrW608vINM1CL1k+xNg7qa/RVrnkUJqE/ghDpMgPAwX2tL6Dg==" saltValue="Kvc3nXIl/DRo7FgksTjH/Q==" spinCount="100000" sheet="1" objects="1" scenarios="1"/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S40"/>
  <sheetViews>
    <sheetView rightToLeft="1" workbookViewId="0">
      <selection activeCell="G21" sqref="G21"/>
    </sheetView>
  </sheetViews>
  <sheetFormatPr defaultRowHeight="14.25" x14ac:dyDescent="0.2"/>
  <sheetData>
    <row r="1" spans="1:19" x14ac:dyDescent="0.2">
      <c r="A1" s="33"/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33"/>
      <c r="P1" s="33"/>
      <c r="Q1" s="33"/>
      <c r="R1" s="33"/>
      <c r="S1" s="33"/>
    </row>
    <row r="2" spans="1:19" x14ac:dyDescent="0.2">
      <c r="A2" s="33"/>
      <c r="B2" s="33"/>
      <c r="C2" s="33"/>
      <c r="D2" s="33"/>
      <c r="E2" s="33"/>
      <c r="F2" s="33"/>
      <c r="G2" s="33"/>
      <c r="H2" s="33"/>
      <c r="I2" s="33"/>
      <c r="J2" s="33"/>
      <c r="K2" s="33"/>
      <c r="L2" s="33"/>
      <c r="M2" s="33"/>
      <c r="N2" s="33"/>
      <c r="O2" s="33"/>
      <c r="P2" s="33"/>
      <c r="Q2" s="33"/>
      <c r="R2" s="33"/>
      <c r="S2" s="33"/>
    </row>
    <row r="3" spans="1:19" x14ac:dyDescent="0.2">
      <c r="A3" s="33"/>
      <c r="B3" s="33"/>
      <c r="C3" s="33"/>
      <c r="D3" s="33"/>
      <c r="E3" s="33"/>
      <c r="F3" s="33"/>
      <c r="G3" s="33"/>
      <c r="H3" s="33"/>
      <c r="I3" s="33"/>
      <c r="J3" s="33"/>
      <c r="K3" s="33"/>
      <c r="L3" s="33"/>
      <c r="M3" s="33"/>
      <c r="N3" s="33"/>
      <c r="O3" s="33"/>
      <c r="P3" s="33"/>
      <c r="Q3" s="33"/>
      <c r="R3" s="33"/>
      <c r="S3" s="33"/>
    </row>
    <row r="4" spans="1:19" x14ac:dyDescent="0.2">
      <c r="A4" s="33"/>
      <c r="B4" s="33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  <c r="P4" s="33"/>
      <c r="Q4" s="33"/>
      <c r="R4" s="33"/>
      <c r="S4" s="33"/>
    </row>
    <row r="5" spans="1:19" x14ac:dyDescent="0.2">
      <c r="A5" s="33"/>
      <c r="B5" s="33"/>
      <c r="C5" s="33"/>
      <c r="D5" s="33"/>
      <c r="E5" s="33"/>
      <c r="F5" s="33"/>
      <c r="G5" s="33"/>
      <c r="H5" s="33"/>
      <c r="I5" s="33"/>
      <c r="J5" s="33"/>
      <c r="K5" s="33"/>
      <c r="L5" s="33"/>
      <c r="M5" s="33"/>
      <c r="N5" s="33"/>
      <c r="O5" s="33"/>
      <c r="P5" s="33"/>
      <c r="Q5" s="33"/>
      <c r="R5" s="33"/>
      <c r="S5" s="33"/>
    </row>
    <row r="6" spans="1:19" x14ac:dyDescent="0.2">
      <c r="A6" s="33"/>
      <c r="B6" s="33"/>
      <c r="C6" s="33"/>
      <c r="D6" s="33"/>
      <c r="E6" s="33"/>
      <c r="F6" s="33"/>
      <c r="G6" s="33"/>
      <c r="H6" s="33"/>
      <c r="I6" s="33"/>
      <c r="J6" s="33"/>
      <c r="K6" s="33"/>
      <c r="L6" s="33"/>
      <c r="M6" s="33"/>
      <c r="N6" s="33"/>
      <c r="O6" s="33"/>
      <c r="P6" s="33"/>
      <c r="Q6" s="33"/>
      <c r="R6" s="33"/>
      <c r="S6" s="33"/>
    </row>
    <row r="7" spans="1:19" x14ac:dyDescent="0.2">
      <c r="A7" s="33"/>
      <c r="B7" s="33"/>
      <c r="C7" s="33"/>
      <c r="D7" s="33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  <c r="P7" s="33"/>
      <c r="Q7" s="33"/>
      <c r="R7" s="33"/>
      <c r="S7" s="33"/>
    </row>
    <row r="8" spans="1:19" x14ac:dyDescent="0.2">
      <c r="A8" s="33"/>
      <c r="B8" s="33"/>
      <c r="C8" s="33"/>
      <c r="D8" s="33"/>
      <c r="E8" s="33"/>
      <c r="F8" s="33"/>
      <c r="G8" s="33"/>
      <c r="H8" s="33"/>
      <c r="I8" s="33"/>
      <c r="J8" s="33"/>
      <c r="K8" s="33"/>
      <c r="L8" s="33"/>
      <c r="M8" s="33"/>
      <c r="N8" s="33"/>
      <c r="O8" s="33"/>
      <c r="P8" s="33"/>
      <c r="Q8" s="33"/>
      <c r="R8" s="33"/>
      <c r="S8" s="33"/>
    </row>
    <row r="9" spans="1:19" x14ac:dyDescent="0.2">
      <c r="A9" s="33"/>
      <c r="B9" s="33"/>
      <c r="C9" s="33"/>
      <c r="D9" s="33"/>
      <c r="E9" s="33"/>
      <c r="F9" s="33"/>
      <c r="G9" s="33"/>
      <c r="H9" s="33"/>
      <c r="I9" s="33"/>
      <c r="J9" s="33"/>
      <c r="K9" s="33"/>
      <c r="L9" s="33"/>
      <c r="M9" s="33"/>
      <c r="N9" s="33"/>
      <c r="O9" s="33"/>
      <c r="P9" s="33"/>
      <c r="Q9" s="33"/>
      <c r="R9" s="33"/>
      <c r="S9" s="33"/>
    </row>
    <row r="10" spans="1:19" x14ac:dyDescent="0.2">
      <c r="A10" s="33"/>
      <c r="B10" s="33"/>
      <c r="C10" s="33"/>
      <c r="D10" s="33"/>
      <c r="E10" s="33"/>
      <c r="F10" s="33"/>
      <c r="G10" s="33"/>
      <c r="H10" s="33"/>
      <c r="I10" s="33"/>
      <c r="J10" s="33"/>
      <c r="K10" s="33"/>
      <c r="L10" s="33"/>
      <c r="M10" s="33"/>
      <c r="N10" s="33"/>
      <c r="O10" s="33"/>
      <c r="P10" s="33"/>
      <c r="Q10" s="33"/>
      <c r="R10" s="33"/>
      <c r="S10" s="33"/>
    </row>
    <row r="11" spans="1:19" x14ac:dyDescent="0.2">
      <c r="A11" s="33"/>
      <c r="B11" s="33"/>
      <c r="C11" s="33"/>
      <c r="D11" s="33"/>
      <c r="E11" s="33"/>
      <c r="F11" s="33"/>
      <c r="G11" s="33"/>
      <c r="H11" s="33"/>
      <c r="I11" s="33"/>
      <c r="J11" s="33"/>
      <c r="K11" s="33"/>
      <c r="L11" s="33"/>
      <c r="M11" s="33"/>
      <c r="N11" s="33"/>
      <c r="O11" s="33"/>
      <c r="P11" s="33"/>
      <c r="Q11" s="33"/>
      <c r="R11" s="33"/>
      <c r="S11" s="33"/>
    </row>
    <row r="12" spans="1:19" x14ac:dyDescent="0.2">
      <c r="A12" s="33"/>
      <c r="B12" s="33"/>
      <c r="C12" s="33"/>
      <c r="D12" s="33"/>
      <c r="E12" s="33"/>
      <c r="F12" s="33"/>
      <c r="G12" s="33"/>
      <c r="H12" s="33"/>
      <c r="I12" s="33"/>
      <c r="J12" s="33"/>
      <c r="K12" s="33"/>
      <c r="L12" s="33"/>
      <c r="M12" s="33"/>
      <c r="N12" s="33"/>
      <c r="O12" s="33"/>
      <c r="P12" s="33"/>
      <c r="Q12" s="33"/>
      <c r="R12" s="33"/>
      <c r="S12" s="33"/>
    </row>
    <row r="13" spans="1:19" x14ac:dyDescent="0.2">
      <c r="A13" s="33"/>
      <c r="B13" s="33"/>
      <c r="C13" s="33"/>
      <c r="D13" s="33"/>
      <c r="E13" s="33"/>
      <c r="F13" s="33"/>
      <c r="G13" s="33"/>
      <c r="H13" s="33"/>
      <c r="I13" s="33"/>
      <c r="J13" s="33"/>
      <c r="K13" s="33"/>
      <c r="L13" s="33"/>
      <c r="M13" s="33"/>
      <c r="N13" s="33"/>
      <c r="O13" s="33"/>
      <c r="P13" s="33"/>
      <c r="Q13" s="33"/>
      <c r="R13" s="33"/>
      <c r="S13" s="33"/>
    </row>
    <row r="14" spans="1:19" x14ac:dyDescent="0.2">
      <c r="A14" s="33"/>
      <c r="B14" s="33"/>
      <c r="C14" s="33"/>
      <c r="D14" s="33"/>
      <c r="E14" s="33"/>
      <c r="F14" s="33"/>
      <c r="G14" s="33"/>
      <c r="H14" s="33"/>
      <c r="I14" s="33"/>
      <c r="J14" s="33"/>
      <c r="K14" s="33"/>
      <c r="L14" s="33"/>
      <c r="M14" s="33"/>
      <c r="N14" s="33"/>
      <c r="O14" s="33"/>
      <c r="P14" s="33"/>
      <c r="Q14" s="33"/>
      <c r="R14" s="33"/>
      <c r="S14" s="33"/>
    </row>
    <row r="15" spans="1:19" x14ac:dyDescent="0.2">
      <c r="A15" s="33"/>
      <c r="B15" s="33"/>
      <c r="C15" s="33"/>
      <c r="D15" s="33"/>
      <c r="E15" s="33"/>
      <c r="F15" s="33"/>
      <c r="G15" s="33"/>
      <c r="H15" s="33"/>
      <c r="I15" s="33"/>
      <c r="J15" s="33"/>
      <c r="K15" s="33"/>
      <c r="L15" s="33"/>
      <c r="M15" s="33"/>
      <c r="N15" s="33"/>
      <c r="O15" s="33"/>
      <c r="P15" s="33"/>
      <c r="Q15" s="33"/>
      <c r="R15" s="33"/>
      <c r="S15" s="33"/>
    </row>
    <row r="16" spans="1:19" x14ac:dyDescent="0.2">
      <c r="A16" s="33"/>
      <c r="B16" s="33"/>
      <c r="C16" s="33"/>
      <c r="D16" s="33"/>
      <c r="E16" s="33"/>
      <c r="F16" s="33"/>
      <c r="G16" s="33"/>
      <c r="H16" s="33"/>
      <c r="I16" s="33"/>
      <c r="J16" s="33"/>
      <c r="K16" s="33"/>
      <c r="L16" s="33"/>
      <c r="M16" s="33"/>
      <c r="N16" s="33"/>
      <c r="O16" s="33"/>
      <c r="P16" s="33"/>
      <c r="Q16" s="33"/>
      <c r="R16" s="33"/>
      <c r="S16" s="33"/>
    </row>
    <row r="17" spans="1:19" x14ac:dyDescent="0.2">
      <c r="A17" s="33"/>
      <c r="B17" s="33"/>
      <c r="C17" s="33"/>
      <c r="D17" s="33"/>
      <c r="E17" s="33"/>
      <c r="F17" s="33"/>
      <c r="G17" s="33"/>
      <c r="H17" s="33"/>
      <c r="I17" s="33"/>
      <c r="J17" s="33"/>
      <c r="K17" s="33"/>
      <c r="L17" s="33"/>
      <c r="M17" s="33"/>
      <c r="N17" s="33"/>
      <c r="O17" s="33"/>
      <c r="P17" s="33"/>
      <c r="Q17" s="33"/>
      <c r="R17" s="33"/>
      <c r="S17" s="33"/>
    </row>
    <row r="18" spans="1:19" x14ac:dyDescent="0.2">
      <c r="A18" s="33"/>
      <c r="B18" s="33"/>
      <c r="C18" s="33"/>
      <c r="D18" s="33"/>
      <c r="E18" s="33"/>
      <c r="F18" s="33"/>
      <c r="G18" s="33"/>
      <c r="H18" s="33"/>
      <c r="I18" s="33"/>
      <c r="J18" s="33"/>
      <c r="K18" s="33"/>
      <c r="L18" s="33"/>
      <c r="M18" s="33"/>
      <c r="N18" s="33"/>
      <c r="O18" s="33"/>
      <c r="P18" s="33"/>
      <c r="Q18" s="33"/>
      <c r="R18" s="33"/>
      <c r="S18" s="33"/>
    </row>
    <row r="19" spans="1:19" x14ac:dyDescent="0.2">
      <c r="A19" s="33"/>
      <c r="B19" s="33"/>
      <c r="C19" s="33"/>
      <c r="D19" s="33"/>
      <c r="E19" s="33"/>
      <c r="F19" s="33"/>
      <c r="G19" s="33"/>
      <c r="H19" s="33"/>
      <c r="I19" s="33"/>
      <c r="J19" s="33"/>
      <c r="K19" s="33"/>
      <c r="L19" s="33"/>
      <c r="M19" s="33"/>
      <c r="N19" s="33"/>
      <c r="O19" s="33"/>
      <c r="P19" s="33"/>
      <c r="Q19" s="33"/>
      <c r="R19" s="33"/>
      <c r="S19" s="33"/>
    </row>
    <row r="20" spans="1:19" x14ac:dyDescent="0.2">
      <c r="A20" s="33"/>
      <c r="B20" s="33"/>
      <c r="C20" s="33"/>
      <c r="D20" s="33"/>
      <c r="E20" s="33"/>
      <c r="F20" s="33"/>
      <c r="G20" s="33"/>
      <c r="H20" s="33"/>
      <c r="I20" s="33"/>
      <c r="J20" s="33"/>
      <c r="K20" s="33"/>
      <c r="L20" s="33"/>
      <c r="M20" s="33"/>
      <c r="N20" s="33"/>
      <c r="O20" s="33"/>
      <c r="P20" s="33"/>
      <c r="Q20" s="33"/>
      <c r="R20" s="33"/>
      <c r="S20" s="33"/>
    </row>
    <row r="21" spans="1:19" x14ac:dyDescent="0.2">
      <c r="A21" s="33"/>
      <c r="B21" s="33"/>
      <c r="C21" s="33"/>
      <c r="D21" s="33"/>
      <c r="E21" s="33"/>
      <c r="F21" s="33"/>
      <c r="G21" s="33"/>
      <c r="H21" s="33"/>
      <c r="I21" s="33"/>
      <c r="J21" s="33"/>
      <c r="K21" s="33"/>
      <c r="L21" s="33"/>
      <c r="M21" s="33"/>
      <c r="N21" s="33"/>
      <c r="O21" s="33"/>
      <c r="P21" s="33"/>
      <c r="Q21" s="33"/>
      <c r="R21" s="33"/>
      <c r="S21" s="33"/>
    </row>
    <row r="22" spans="1:19" x14ac:dyDescent="0.2">
      <c r="A22" s="33"/>
      <c r="B22" s="33"/>
      <c r="C22" s="33"/>
      <c r="D22" s="33"/>
      <c r="E22" s="33"/>
      <c r="F22" s="33"/>
      <c r="G22" s="33"/>
      <c r="H22" s="33"/>
      <c r="I22" s="33"/>
      <c r="J22" s="33"/>
      <c r="K22" s="33"/>
      <c r="L22" s="33"/>
      <c r="M22" s="33"/>
      <c r="N22" s="33"/>
      <c r="O22" s="33"/>
      <c r="P22" s="33"/>
      <c r="Q22" s="33"/>
      <c r="R22" s="33"/>
      <c r="S22" s="33"/>
    </row>
    <row r="23" spans="1:19" x14ac:dyDescent="0.2">
      <c r="A23" s="33"/>
      <c r="B23" s="33"/>
      <c r="C23" s="33"/>
      <c r="D23" s="33"/>
      <c r="E23" s="33"/>
      <c r="F23" s="33"/>
      <c r="G23" s="33"/>
      <c r="H23" s="33"/>
      <c r="I23" s="33"/>
      <c r="J23" s="33"/>
      <c r="K23" s="33"/>
      <c r="L23" s="33"/>
      <c r="M23" s="33"/>
      <c r="N23" s="33"/>
      <c r="O23" s="33"/>
      <c r="P23" s="33"/>
      <c r="Q23" s="33"/>
      <c r="R23" s="33"/>
      <c r="S23" s="33"/>
    </row>
    <row r="24" spans="1:19" x14ac:dyDescent="0.2">
      <c r="A24" s="33"/>
      <c r="B24" s="33"/>
      <c r="C24" s="33"/>
      <c r="D24" s="33"/>
      <c r="E24" s="33"/>
      <c r="F24" s="33"/>
      <c r="G24" s="33"/>
      <c r="H24" s="33"/>
      <c r="I24" s="33"/>
      <c r="J24" s="33"/>
      <c r="K24" s="33"/>
      <c r="L24" s="33"/>
      <c r="M24" s="33"/>
      <c r="N24" s="33"/>
      <c r="O24" s="33"/>
      <c r="P24" s="33"/>
      <c r="Q24" s="33"/>
      <c r="R24" s="33"/>
      <c r="S24" s="33"/>
    </row>
    <row r="25" spans="1:19" x14ac:dyDescent="0.2">
      <c r="A25" s="33"/>
      <c r="B25" s="33"/>
      <c r="C25" s="33"/>
      <c r="D25" s="33"/>
      <c r="E25" s="33"/>
      <c r="F25" s="33"/>
      <c r="G25" s="33"/>
      <c r="H25" s="33"/>
      <c r="I25" s="33"/>
      <c r="J25" s="33"/>
      <c r="K25" s="33"/>
      <c r="L25" s="33"/>
      <c r="M25" s="33"/>
      <c r="N25" s="33"/>
      <c r="O25" s="33"/>
      <c r="P25" s="33"/>
      <c r="Q25" s="33"/>
      <c r="R25" s="33"/>
      <c r="S25" s="33"/>
    </row>
    <row r="26" spans="1:19" x14ac:dyDescent="0.2">
      <c r="A26" s="33"/>
      <c r="B26" s="33"/>
      <c r="C26" s="33"/>
      <c r="D26" s="33"/>
      <c r="E26" s="33"/>
      <c r="F26" s="33"/>
      <c r="G26" s="33"/>
      <c r="H26" s="33"/>
      <c r="I26" s="33"/>
      <c r="J26" s="33"/>
      <c r="K26" s="33"/>
      <c r="L26" s="33"/>
      <c r="M26" s="33"/>
      <c r="N26" s="33"/>
      <c r="O26" s="33"/>
      <c r="P26" s="33"/>
      <c r="Q26" s="33"/>
      <c r="R26" s="33"/>
      <c r="S26" s="33"/>
    </row>
    <row r="27" spans="1:19" x14ac:dyDescent="0.2">
      <c r="A27" s="33"/>
      <c r="B27" s="33"/>
      <c r="C27" s="33"/>
      <c r="D27" s="33"/>
      <c r="E27" s="33"/>
      <c r="F27" s="33"/>
      <c r="G27" s="33"/>
      <c r="H27" s="33"/>
      <c r="I27" s="33"/>
      <c r="J27" s="33"/>
      <c r="K27" s="33"/>
      <c r="L27" s="33"/>
      <c r="M27" s="33"/>
      <c r="N27" s="33"/>
      <c r="O27" s="33"/>
      <c r="P27" s="33"/>
      <c r="Q27" s="33"/>
      <c r="R27" s="33"/>
      <c r="S27" s="33"/>
    </row>
    <row r="28" spans="1:19" x14ac:dyDescent="0.2">
      <c r="A28" s="33"/>
      <c r="B28" s="33"/>
      <c r="C28" s="33"/>
      <c r="D28" s="33"/>
      <c r="E28" s="33"/>
      <c r="F28" s="33"/>
      <c r="G28" s="33"/>
      <c r="H28" s="33"/>
      <c r="I28" s="33"/>
      <c r="J28" s="33"/>
      <c r="K28" s="33"/>
      <c r="L28" s="33"/>
      <c r="M28" s="33"/>
      <c r="N28" s="33"/>
      <c r="O28" s="33"/>
      <c r="P28" s="33"/>
      <c r="Q28" s="33"/>
      <c r="R28" s="33"/>
      <c r="S28" s="33"/>
    </row>
    <row r="29" spans="1:19" x14ac:dyDescent="0.2">
      <c r="A29" s="33"/>
      <c r="B29" s="33"/>
      <c r="C29" s="33"/>
      <c r="D29" s="33"/>
      <c r="E29" s="33"/>
      <c r="F29" s="33"/>
      <c r="G29" s="33"/>
      <c r="H29" s="33"/>
      <c r="I29" s="33"/>
      <c r="J29" s="33"/>
      <c r="K29" s="33"/>
      <c r="L29" s="33"/>
      <c r="M29" s="33"/>
      <c r="N29" s="33"/>
      <c r="O29" s="33"/>
      <c r="P29" s="33"/>
      <c r="Q29" s="33"/>
      <c r="R29" s="33"/>
      <c r="S29" s="33"/>
    </row>
    <row r="30" spans="1:19" x14ac:dyDescent="0.2">
      <c r="A30" s="33"/>
      <c r="B30" s="33"/>
      <c r="C30" s="33"/>
      <c r="D30" s="33"/>
      <c r="E30" s="33"/>
      <c r="F30" s="33"/>
      <c r="G30" s="33"/>
      <c r="H30" s="33"/>
      <c r="I30" s="33"/>
      <c r="J30" s="33"/>
      <c r="K30" s="33"/>
      <c r="L30" s="33"/>
      <c r="M30" s="33"/>
      <c r="N30" s="33"/>
      <c r="O30" s="33"/>
      <c r="P30" s="33"/>
      <c r="Q30" s="33"/>
      <c r="R30" s="33"/>
      <c r="S30" s="33"/>
    </row>
    <row r="31" spans="1:19" x14ac:dyDescent="0.2">
      <c r="A31" s="33"/>
      <c r="B31" s="33"/>
      <c r="C31" s="33"/>
      <c r="D31" s="33"/>
      <c r="E31" s="33"/>
      <c r="F31" s="33"/>
      <c r="G31" s="33"/>
      <c r="H31" s="33"/>
      <c r="I31" s="33"/>
      <c r="J31" s="33"/>
      <c r="K31" s="33"/>
      <c r="L31" s="33"/>
      <c r="M31" s="33"/>
      <c r="N31" s="33"/>
      <c r="O31" s="33"/>
      <c r="P31" s="33"/>
      <c r="Q31" s="33"/>
      <c r="R31" s="33"/>
      <c r="S31" s="33"/>
    </row>
    <row r="32" spans="1:19" x14ac:dyDescent="0.2">
      <c r="A32" s="33"/>
      <c r="B32" s="33"/>
      <c r="C32" s="33"/>
      <c r="D32" s="33"/>
      <c r="E32" s="33"/>
      <c r="F32" s="33"/>
      <c r="G32" s="33"/>
      <c r="H32" s="33"/>
      <c r="I32" s="33"/>
      <c r="J32" s="33"/>
      <c r="K32" s="33"/>
      <c r="L32" s="33"/>
      <c r="M32" s="33"/>
      <c r="N32" s="33"/>
      <c r="O32" s="33"/>
      <c r="P32" s="33"/>
      <c r="Q32" s="33"/>
      <c r="R32" s="33"/>
      <c r="S32" s="33"/>
    </row>
    <row r="33" spans="1:19" x14ac:dyDescent="0.2">
      <c r="A33" s="33"/>
      <c r="B33" s="33"/>
      <c r="C33" s="33"/>
      <c r="D33" s="33"/>
      <c r="E33" s="33"/>
      <c r="F33" s="33"/>
      <c r="G33" s="33"/>
      <c r="H33" s="33"/>
      <c r="I33" s="33"/>
      <c r="J33" s="33"/>
      <c r="K33" s="33"/>
      <c r="L33" s="33"/>
      <c r="M33" s="33"/>
      <c r="N33" s="33"/>
      <c r="O33" s="33"/>
      <c r="P33" s="33"/>
      <c r="Q33" s="33"/>
      <c r="R33" s="33"/>
      <c r="S33" s="33"/>
    </row>
    <row r="34" spans="1:19" x14ac:dyDescent="0.2">
      <c r="A34" s="33"/>
      <c r="B34" s="33"/>
      <c r="C34" s="33"/>
      <c r="D34" s="33"/>
      <c r="E34" s="33"/>
      <c r="F34" s="33"/>
      <c r="G34" s="33"/>
      <c r="H34" s="33"/>
      <c r="I34" s="33"/>
      <c r="J34" s="33"/>
      <c r="K34" s="33"/>
      <c r="L34" s="33"/>
      <c r="M34" s="33"/>
      <c r="N34" s="33"/>
      <c r="O34" s="33"/>
      <c r="P34" s="33"/>
      <c r="Q34" s="33"/>
      <c r="R34" s="33"/>
      <c r="S34" s="33"/>
    </row>
    <row r="35" spans="1:19" x14ac:dyDescent="0.2">
      <c r="A35" s="33"/>
      <c r="B35" s="33"/>
      <c r="C35" s="33"/>
      <c r="D35" s="33"/>
      <c r="E35" s="33"/>
      <c r="F35" s="33"/>
      <c r="G35" s="33"/>
      <c r="H35" s="33"/>
      <c r="I35" s="33"/>
      <c r="J35" s="33"/>
      <c r="K35" s="33"/>
      <c r="L35" s="33"/>
      <c r="M35" s="33"/>
      <c r="N35" s="33"/>
      <c r="O35" s="33"/>
      <c r="P35" s="33"/>
      <c r="Q35" s="33"/>
      <c r="R35" s="33"/>
      <c r="S35" s="33"/>
    </row>
    <row r="36" spans="1:19" x14ac:dyDescent="0.2">
      <c r="A36" s="33"/>
      <c r="B36" s="33"/>
      <c r="C36" s="33"/>
      <c r="D36" s="33"/>
      <c r="E36" s="33"/>
      <c r="F36" s="33"/>
      <c r="G36" s="33"/>
      <c r="H36" s="33"/>
      <c r="I36" s="33"/>
      <c r="J36" s="33"/>
      <c r="K36" s="33"/>
      <c r="L36" s="33"/>
      <c r="M36" s="33"/>
      <c r="N36" s="33"/>
      <c r="O36" s="33"/>
      <c r="P36" s="33"/>
      <c r="Q36" s="33"/>
      <c r="R36" s="33"/>
      <c r="S36" s="33"/>
    </row>
    <row r="37" spans="1:19" x14ac:dyDescent="0.2">
      <c r="A37" s="33"/>
      <c r="B37" s="33"/>
      <c r="C37" s="33"/>
      <c r="D37" s="33"/>
      <c r="E37" s="33"/>
      <c r="F37" s="33"/>
      <c r="G37" s="33"/>
      <c r="H37" s="33"/>
      <c r="I37" s="33"/>
      <c r="J37" s="33"/>
      <c r="K37" s="33"/>
      <c r="L37" s="33"/>
      <c r="M37" s="33"/>
      <c r="N37" s="33"/>
      <c r="O37" s="33"/>
      <c r="P37" s="33"/>
      <c r="Q37" s="33"/>
      <c r="R37" s="33"/>
      <c r="S37" s="33"/>
    </row>
    <row r="38" spans="1:19" x14ac:dyDescent="0.2">
      <c r="A38" s="33"/>
      <c r="B38" s="33"/>
      <c r="C38" s="33"/>
      <c r="D38" s="33"/>
      <c r="E38" s="33"/>
      <c r="F38" s="33"/>
      <c r="G38" s="33"/>
      <c r="H38" s="33"/>
      <c r="I38" s="33"/>
      <c r="J38" s="33"/>
      <c r="K38" s="33"/>
      <c r="L38" s="33"/>
      <c r="M38" s="33"/>
      <c r="N38" s="33"/>
      <c r="O38" s="33"/>
      <c r="P38" s="33"/>
      <c r="Q38" s="33"/>
      <c r="R38" s="33"/>
      <c r="S38" s="33"/>
    </row>
    <row r="39" spans="1:19" x14ac:dyDescent="0.2">
      <c r="A39" s="33"/>
      <c r="B39" s="33"/>
      <c r="C39" s="33"/>
      <c r="D39" s="33"/>
      <c r="E39" s="33"/>
      <c r="F39" s="33"/>
      <c r="G39" s="33"/>
      <c r="H39" s="33"/>
      <c r="I39" s="33"/>
      <c r="J39" s="33"/>
      <c r="K39" s="33"/>
      <c r="L39" s="33"/>
      <c r="M39" s="33"/>
      <c r="N39" s="33"/>
      <c r="O39" s="33"/>
      <c r="P39" s="33"/>
      <c r="Q39" s="33"/>
      <c r="R39" s="33"/>
      <c r="S39" s="33"/>
    </row>
    <row r="40" spans="1:19" x14ac:dyDescent="0.2">
      <c r="A40" s="33"/>
      <c r="B40" s="33"/>
      <c r="C40" s="33"/>
      <c r="D40" s="33"/>
      <c r="E40" s="33"/>
      <c r="F40" s="33"/>
      <c r="G40" s="33"/>
      <c r="H40" s="33"/>
      <c r="I40" s="33"/>
      <c r="J40" s="33"/>
      <c r="K40" s="33"/>
      <c r="L40" s="33"/>
      <c r="M40" s="33"/>
      <c r="N40" s="33"/>
      <c r="O40" s="33"/>
      <c r="P40" s="33"/>
      <c r="Q40" s="33"/>
      <c r="R40" s="33"/>
      <c r="S40" s="33"/>
    </row>
  </sheetData>
  <sheetProtection algorithmName="SHA-512" hashValue="dUcwh3PnEmXX7l2KV+gdccL/tejhcaieHJ4VUxy0b7PaaqUfWhRO3nNyZASUW+YsauuxBrFyq6JnC4H03aCVbQ==" saltValue="qLJFSyWm2FFoi+p2ZhROOg==" spinCount="100000" sheet="1" objects="1" scenarios="1"/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S40"/>
  <sheetViews>
    <sheetView rightToLeft="1" workbookViewId="0"/>
  </sheetViews>
  <sheetFormatPr defaultRowHeight="14.25" x14ac:dyDescent="0.2"/>
  <sheetData>
    <row r="1" spans="1:19" x14ac:dyDescent="0.2">
      <c r="A1" s="33"/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33"/>
      <c r="P1" s="33"/>
      <c r="Q1" s="33"/>
      <c r="R1" s="33"/>
      <c r="S1" s="33"/>
    </row>
    <row r="2" spans="1:19" x14ac:dyDescent="0.2">
      <c r="A2" s="33"/>
      <c r="B2" s="33"/>
      <c r="C2" s="33"/>
      <c r="D2" s="33"/>
      <c r="E2" s="33"/>
      <c r="F2" s="33"/>
      <c r="G2" s="33"/>
      <c r="H2" s="33"/>
      <c r="I2" s="33"/>
      <c r="J2" s="33"/>
      <c r="K2" s="33"/>
      <c r="L2" s="33"/>
      <c r="M2" s="33"/>
      <c r="N2" s="33"/>
      <c r="O2" s="33"/>
      <c r="P2" s="33"/>
      <c r="Q2" s="33"/>
      <c r="R2" s="33"/>
      <c r="S2" s="33"/>
    </row>
    <row r="3" spans="1:19" x14ac:dyDescent="0.2">
      <c r="A3" s="33"/>
      <c r="B3" s="33"/>
      <c r="C3" s="33"/>
      <c r="D3" s="33"/>
      <c r="E3" s="33"/>
      <c r="F3" s="33"/>
      <c r="G3" s="33"/>
      <c r="H3" s="33"/>
      <c r="I3" s="33"/>
      <c r="J3" s="33"/>
      <c r="K3" s="33"/>
      <c r="L3" s="33"/>
      <c r="M3" s="33"/>
      <c r="N3" s="33"/>
      <c r="O3" s="33"/>
      <c r="P3" s="33"/>
      <c r="Q3" s="33"/>
      <c r="R3" s="33"/>
      <c r="S3" s="33"/>
    </row>
    <row r="4" spans="1:19" x14ac:dyDescent="0.2">
      <c r="A4" s="33"/>
      <c r="B4" s="33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  <c r="P4" s="33"/>
      <c r="Q4" s="33"/>
      <c r="R4" s="33"/>
      <c r="S4" s="33"/>
    </row>
    <row r="5" spans="1:19" x14ac:dyDescent="0.2">
      <c r="A5" s="33"/>
      <c r="B5" s="33"/>
      <c r="C5" s="33"/>
      <c r="D5" s="33"/>
      <c r="E5" s="33"/>
      <c r="F5" s="33"/>
      <c r="G5" s="33"/>
      <c r="H5" s="33"/>
      <c r="I5" s="33"/>
      <c r="J5" s="33"/>
      <c r="K5" s="33"/>
      <c r="L5" s="33"/>
      <c r="M5" s="33"/>
      <c r="N5" s="33"/>
      <c r="O5" s="33"/>
      <c r="P5" s="33"/>
      <c r="Q5" s="33"/>
      <c r="R5" s="33"/>
      <c r="S5" s="33"/>
    </row>
    <row r="6" spans="1:19" x14ac:dyDescent="0.2">
      <c r="A6" s="33"/>
      <c r="B6" s="33"/>
      <c r="C6" s="33"/>
      <c r="D6" s="33"/>
      <c r="E6" s="33"/>
      <c r="F6" s="33"/>
      <c r="G6" s="33"/>
      <c r="H6" s="33"/>
      <c r="I6" s="33"/>
      <c r="J6" s="33"/>
      <c r="K6" s="33"/>
      <c r="L6" s="33"/>
      <c r="M6" s="33"/>
      <c r="N6" s="33"/>
      <c r="O6" s="33"/>
      <c r="P6" s="33"/>
      <c r="Q6" s="33"/>
      <c r="R6" s="33"/>
      <c r="S6" s="33"/>
    </row>
    <row r="7" spans="1:19" x14ac:dyDescent="0.2">
      <c r="A7" s="33"/>
      <c r="B7" s="33"/>
      <c r="C7" s="33"/>
      <c r="D7" s="33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  <c r="P7" s="33"/>
      <c r="Q7" s="33"/>
      <c r="R7" s="33"/>
      <c r="S7" s="33"/>
    </row>
    <row r="8" spans="1:19" x14ac:dyDescent="0.2">
      <c r="A8" s="33"/>
      <c r="B8" s="33"/>
      <c r="C8" s="33"/>
      <c r="D8" s="33"/>
      <c r="E8" s="33"/>
      <c r="F8" s="33"/>
      <c r="G8" s="33"/>
      <c r="H8" s="33"/>
      <c r="I8" s="33"/>
      <c r="J8" s="33"/>
      <c r="K8" s="33"/>
      <c r="L8" s="33"/>
      <c r="M8" s="33"/>
      <c r="N8" s="33"/>
      <c r="O8" s="33"/>
      <c r="P8" s="33"/>
      <c r="Q8" s="33"/>
      <c r="R8" s="33"/>
      <c r="S8" s="33"/>
    </row>
    <row r="9" spans="1:19" x14ac:dyDescent="0.2">
      <c r="A9" s="33"/>
      <c r="B9" s="33"/>
      <c r="C9" s="33"/>
      <c r="D9" s="33"/>
      <c r="E9" s="33"/>
      <c r="F9" s="33"/>
      <c r="G9" s="33"/>
      <c r="H9" s="33"/>
      <c r="I9" s="33"/>
      <c r="J9" s="33"/>
      <c r="K9" s="33"/>
      <c r="L9" s="33"/>
      <c r="M9" s="33"/>
      <c r="N9" s="33"/>
      <c r="O9" s="33"/>
      <c r="P9" s="33"/>
      <c r="Q9" s="33"/>
      <c r="R9" s="33"/>
      <c r="S9" s="33"/>
    </row>
    <row r="10" spans="1:19" x14ac:dyDescent="0.2">
      <c r="A10" s="33"/>
      <c r="B10" s="33"/>
      <c r="C10" s="33"/>
      <c r="D10" s="33"/>
      <c r="E10" s="33"/>
      <c r="F10" s="33"/>
      <c r="G10" s="33"/>
      <c r="H10" s="33"/>
      <c r="I10" s="33"/>
      <c r="J10" s="33"/>
      <c r="K10" s="33"/>
      <c r="L10" s="33"/>
      <c r="M10" s="33"/>
      <c r="N10" s="33"/>
      <c r="O10" s="33"/>
      <c r="P10" s="33"/>
      <c r="Q10" s="33"/>
      <c r="R10" s="33"/>
      <c r="S10" s="33"/>
    </row>
    <row r="11" spans="1:19" x14ac:dyDescent="0.2">
      <c r="A11" s="33"/>
      <c r="B11" s="33"/>
      <c r="C11" s="33"/>
      <c r="D11" s="33"/>
      <c r="E11" s="33"/>
      <c r="F11" s="33"/>
      <c r="G11" s="33"/>
      <c r="H11" s="33"/>
      <c r="I11" s="33"/>
      <c r="J11" s="33"/>
      <c r="K11" s="33"/>
      <c r="L11" s="33"/>
      <c r="M11" s="33"/>
      <c r="N11" s="33"/>
      <c r="O11" s="33"/>
      <c r="P11" s="33"/>
      <c r="Q11" s="33"/>
      <c r="R11" s="33"/>
      <c r="S11" s="33"/>
    </row>
    <row r="12" spans="1:19" x14ac:dyDescent="0.2">
      <c r="A12" s="33"/>
      <c r="B12" s="33"/>
      <c r="C12" s="33"/>
      <c r="D12" s="33"/>
      <c r="E12" s="33"/>
      <c r="F12" s="33"/>
      <c r="G12" s="33"/>
      <c r="H12" s="33"/>
      <c r="I12" s="33"/>
      <c r="J12" s="33"/>
      <c r="K12" s="33"/>
      <c r="L12" s="33"/>
      <c r="M12" s="33"/>
      <c r="N12" s="33"/>
      <c r="O12" s="33"/>
      <c r="P12" s="33"/>
      <c r="Q12" s="33"/>
      <c r="R12" s="33"/>
      <c r="S12" s="33"/>
    </row>
    <row r="13" spans="1:19" x14ac:dyDescent="0.2">
      <c r="A13" s="33"/>
      <c r="B13" s="33"/>
      <c r="C13" s="33"/>
      <c r="D13" s="33"/>
      <c r="E13" s="33"/>
      <c r="F13" s="33"/>
      <c r="G13" s="33"/>
      <c r="H13" s="33"/>
      <c r="I13" s="33"/>
      <c r="J13" s="33"/>
      <c r="K13" s="33"/>
      <c r="L13" s="33"/>
      <c r="M13" s="33"/>
      <c r="N13" s="33"/>
      <c r="O13" s="33"/>
      <c r="P13" s="33"/>
      <c r="Q13" s="33"/>
      <c r="R13" s="33"/>
      <c r="S13" s="33"/>
    </row>
    <row r="14" spans="1:19" x14ac:dyDescent="0.2">
      <c r="A14" s="33"/>
      <c r="B14" s="33"/>
      <c r="C14" s="33"/>
      <c r="D14" s="33"/>
      <c r="E14" s="33"/>
      <c r="F14" s="33"/>
      <c r="G14" s="33"/>
      <c r="H14" s="33"/>
      <c r="I14" s="33"/>
      <c r="J14" s="33"/>
      <c r="K14" s="33"/>
      <c r="L14" s="33"/>
      <c r="M14" s="33"/>
      <c r="N14" s="33"/>
      <c r="O14" s="33"/>
      <c r="P14" s="33"/>
      <c r="Q14" s="33"/>
      <c r="R14" s="33"/>
      <c r="S14" s="33"/>
    </row>
    <row r="15" spans="1:19" x14ac:dyDescent="0.2">
      <c r="A15" s="33"/>
      <c r="B15" s="33"/>
      <c r="C15" s="33"/>
      <c r="D15" s="33"/>
      <c r="E15" s="33"/>
      <c r="F15" s="33"/>
      <c r="G15" s="33"/>
      <c r="H15" s="33"/>
      <c r="I15" s="33"/>
      <c r="J15" s="33"/>
      <c r="K15" s="33"/>
      <c r="L15" s="33"/>
      <c r="M15" s="33"/>
      <c r="N15" s="33"/>
      <c r="O15" s="33"/>
      <c r="P15" s="33"/>
      <c r="Q15" s="33"/>
      <c r="R15" s="33"/>
      <c r="S15" s="33"/>
    </row>
    <row r="16" spans="1:19" x14ac:dyDescent="0.2">
      <c r="A16" s="33"/>
      <c r="B16" s="33"/>
      <c r="C16" s="33"/>
      <c r="D16" s="33"/>
      <c r="E16" s="33"/>
      <c r="F16" s="33"/>
      <c r="G16" s="33"/>
      <c r="H16" s="33"/>
      <c r="I16" s="33"/>
      <c r="J16" s="33"/>
      <c r="K16" s="33"/>
      <c r="L16" s="33"/>
      <c r="M16" s="33"/>
      <c r="N16" s="33"/>
      <c r="O16" s="33"/>
      <c r="P16" s="33"/>
      <c r="Q16" s="33"/>
      <c r="R16" s="33"/>
      <c r="S16" s="33"/>
    </row>
    <row r="17" spans="1:19" x14ac:dyDescent="0.2">
      <c r="A17" s="33"/>
      <c r="B17" s="33"/>
      <c r="C17" s="33"/>
      <c r="D17" s="33"/>
      <c r="E17" s="33"/>
      <c r="F17" s="33"/>
      <c r="G17" s="33"/>
      <c r="H17" s="33"/>
      <c r="I17" s="33"/>
      <c r="J17" s="33"/>
      <c r="K17" s="33"/>
      <c r="L17" s="33"/>
      <c r="M17" s="33"/>
      <c r="N17" s="33"/>
      <c r="O17" s="33"/>
      <c r="P17" s="33"/>
      <c r="Q17" s="33"/>
      <c r="R17" s="33"/>
      <c r="S17" s="33"/>
    </row>
    <row r="18" spans="1:19" x14ac:dyDescent="0.2">
      <c r="A18" s="33"/>
      <c r="B18" s="33"/>
      <c r="C18" s="33"/>
      <c r="D18" s="33"/>
      <c r="E18" s="33"/>
      <c r="F18" s="33"/>
      <c r="G18" s="33"/>
      <c r="H18" s="33"/>
      <c r="I18" s="33"/>
      <c r="J18" s="33"/>
      <c r="K18" s="33"/>
      <c r="L18" s="33"/>
      <c r="M18" s="33"/>
      <c r="N18" s="33"/>
      <c r="O18" s="33"/>
      <c r="P18" s="33"/>
      <c r="Q18" s="33"/>
      <c r="R18" s="33"/>
      <c r="S18" s="33"/>
    </row>
    <row r="19" spans="1:19" x14ac:dyDescent="0.2">
      <c r="A19" s="33"/>
      <c r="B19" s="33"/>
      <c r="C19" s="33"/>
      <c r="D19" s="33"/>
      <c r="E19" s="33"/>
      <c r="F19" s="33"/>
      <c r="G19" s="33"/>
      <c r="H19" s="33"/>
      <c r="I19" s="33"/>
      <c r="J19" s="33"/>
      <c r="K19" s="33"/>
      <c r="L19" s="33"/>
      <c r="M19" s="33"/>
      <c r="N19" s="33"/>
      <c r="O19" s="33"/>
      <c r="P19" s="33"/>
      <c r="Q19" s="33"/>
      <c r="R19" s="33"/>
      <c r="S19" s="33"/>
    </row>
    <row r="20" spans="1:19" x14ac:dyDescent="0.2">
      <c r="A20" s="33"/>
      <c r="B20" s="33"/>
      <c r="C20" s="33"/>
      <c r="D20" s="33"/>
      <c r="E20" s="33"/>
      <c r="F20" s="33"/>
      <c r="G20" s="33"/>
      <c r="H20" s="33"/>
      <c r="I20" s="33"/>
      <c r="J20" s="33"/>
      <c r="K20" s="33"/>
      <c r="L20" s="33"/>
      <c r="M20" s="33"/>
      <c r="N20" s="33"/>
      <c r="O20" s="33"/>
      <c r="P20" s="33"/>
      <c r="Q20" s="33"/>
      <c r="R20" s="33"/>
      <c r="S20" s="33"/>
    </row>
    <row r="21" spans="1:19" x14ac:dyDescent="0.2">
      <c r="A21" s="33"/>
      <c r="B21" s="33"/>
      <c r="C21" s="33"/>
      <c r="D21" s="33"/>
      <c r="E21" s="33"/>
      <c r="F21" s="33"/>
      <c r="G21" s="33"/>
      <c r="H21" s="33"/>
      <c r="I21" s="33"/>
      <c r="J21" s="33"/>
      <c r="K21" s="33"/>
      <c r="L21" s="33"/>
      <c r="M21" s="33"/>
      <c r="N21" s="33"/>
      <c r="O21" s="33"/>
      <c r="P21" s="33"/>
      <c r="Q21" s="33"/>
      <c r="R21" s="33"/>
      <c r="S21" s="33"/>
    </row>
    <row r="22" spans="1:19" x14ac:dyDescent="0.2">
      <c r="A22" s="33"/>
      <c r="B22" s="33"/>
      <c r="C22" s="33"/>
      <c r="D22" s="33"/>
      <c r="E22" s="33"/>
      <c r="F22" s="33"/>
      <c r="G22" s="33"/>
      <c r="H22" s="33"/>
      <c r="I22" s="33"/>
      <c r="J22" s="33"/>
      <c r="K22" s="33"/>
      <c r="L22" s="33"/>
      <c r="M22" s="33"/>
      <c r="N22" s="33"/>
      <c r="O22" s="33"/>
      <c r="P22" s="33"/>
      <c r="Q22" s="33"/>
      <c r="R22" s="33"/>
      <c r="S22" s="33"/>
    </row>
    <row r="23" spans="1:19" x14ac:dyDescent="0.2">
      <c r="A23" s="33"/>
      <c r="B23" s="33"/>
      <c r="C23" s="33"/>
      <c r="D23" s="33"/>
      <c r="E23" s="33"/>
      <c r="F23" s="33"/>
      <c r="G23" s="33"/>
      <c r="H23" s="33"/>
      <c r="I23" s="33"/>
      <c r="J23" s="33"/>
      <c r="K23" s="33"/>
      <c r="L23" s="33"/>
      <c r="M23" s="33"/>
      <c r="N23" s="33"/>
      <c r="O23" s="33"/>
      <c r="P23" s="33"/>
      <c r="Q23" s="33"/>
      <c r="R23" s="33"/>
      <c r="S23" s="33"/>
    </row>
    <row r="24" spans="1:19" x14ac:dyDescent="0.2">
      <c r="A24" s="33"/>
      <c r="B24" s="33"/>
      <c r="C24" s="33"/>
      <c r="D24" s="33"/>
      <c r="E24" s="33"/>
      <c r="F24" s="33"/>
      <c r="G24" s="33"/>
      <c r="H24" s="33"/>
      <c r="I24" s="33"/>
      <c r="J24" s="33"/>
      <c r="K24" s="33"/>
      <c r="L24" s="33"/>
      <c r="M24" s="33"/>
      <c r="N24" s="33"/>
      <c r="O24" s="33"/>
      <c r="P24" s="33"/>
      <c r="Q24" s="33"/>
      <c r="R24" s="33"/>
      <c r="S24" s="33"/>
    </row>
    <row r="25" spans="1:19" x14ac:dyDescent="0.2">
      <c r="A25" s="33"/>
      <c r="B25" s="33"/>
      <c r="C25" s="33"/>
      <c r="D25" s="33"/>
      <c r="E25" s="33"/>
      <c r="F25" s="33"/>
      <c r="G25" s="33"/>
      <c r="H25" s="33"/>
      <c r="I25" s="33"/>
      <c r="J25" s="33"/>
      <c r="K25" s="33"/>
      <c r="L25" s="33"/>
      <c r="M25" s="33"/>
      <c r="N25" s="33"/>
      <c r="O25" s="33"/>
      <c r="P25" s="33"/>
      <c r="Q25" s="33"/>
      <c r="R25" s="33"/>
      <c r="S25" s="33"/>
    </row>
    <row r="26" spans="1:19" x14ac:dyDescent="0.2">
      <c r="A26" s="33"/>
      <c r="B26" s="33"/>
      <c r="C26" s="33"/>
      <c r="D26" s="33"/>
      <c r="E26" s="33"/>
      <c r="F26" s="33"/>
      <c r="G26" s="33"/>
      <c r="H26" s="33"/>
      <c r="I26" s="33"/>
      <c r="J26" s="33"/>
      <c r="K26" s="33"/>
      <c r="L26" s="33"/>
      <c r="M26" s="33"/>
      <c r="N26" s="33"/>
      <c r="O26" s="33"/>
      <c r="P26" s="33"/>
      <c r="Q26" s="33"/>
      <c r="R26" s="33"/>
      <c r="S26" s="33"/>
    </row>
    <row r="27" spans="1:19" x14ac:dyDescent="0.2">
      <c r="A27" s="33"/>
      <c r="B27" s="33"/>
      <c r="C27" s="33"/>
      <c r="D27" s="33"/>
      <c r="E27" s="33"/>
      <c r="F27" s="33"/>
      <c r="G27" s="33"/>
      <c r="H27" s="33"/>
      <c r="I27" s="33"/>
      <c r="J27" s="33"/>
      <c r="K27" s="33"/>
      <c r="L27" s="33"/>
      <c r="M27" s="33"/>
      <c r="N27" s="33"/>
      <c r="O27" s="33"/>
      <c r="P27" s="33"/>
      <c r="Q27" s="33"/>
      <c r="R27" s="33"/>
      <c r="S27" s="33"/>
    </row>
    <row r="28" spans="1:19" x14ac:dyDescent="0.2">
      <c r="A28" s="33"/>
      <c r="B28" s="33"/>
      <c r="C28" s="33"/>
      <c r="D28" s="33"/>
      <c r="E28" s="33"/>
      <c r="F28" s="33"/>
      <c r="G28" s="33"/>
      <c r="H28" s="33"/>
      <c r="I28" s="33"/>
      <c r="J28" s="33"/>
      <c r="K28" s="33"/>
      <c r="L28" s="33"/>
      <c r="M28" s="33"/>
      <c r="N28" s="33"/>
      <c r="O28" s="33"/>
      <c r="P28" s="33"/>
      <c r="Q28" s="33"/>
      <c r="R28" s="33"/>
      <c r="S28" s="33"/>
    </row>
    <row r="29" spans="1:19" x14ac:dyDescent="0.2">
      <c r="A29" s="33"/>
      <c r="B29" s="33"/>
      <c r="C29" s="33"/>
      <c r="D29" s="33"/>
      <c r="E29" s="33"/>
      <c r="F29" s="33"/>
      <c r="G29" s="33"/>
      <c r="H29" s="33"/>
      <c r="I29" s="33"/>
      <c r="J29" s="33"/>
      <c r="K29" s="33"/>
      <c r="L29" s="33"/>
      <c r="M29" s="33"/>
      <c r="N29" s="33"/>
      <c r="O29" s="33"/>
      <c r="P29" s="33"/>
      <c r="Q29" s="33"/>
      <c r="R29" s="33"/>
      <c r="S29" s="33"/>
    </row>
    <row r="30" spans="1:19" x14ac:dyDescent="0.2">
      <c r="A30" s="33"/>
      <c r="B30" s="33"/>
      <c r="C30" s="33"/>
      <c r="D30" s="33"/>
      <c r="E30" s="33"/>
      <c r="F30" s="33"/>
      <c r="G30" s="33"/>
      <c r="H30" s="33"/>
      <c r="I30" s="33"/>
      <c r="J30" s="33"/>
      <c r="K30" s="33"/>
      <c r="L30" s="33"/>
      <c r="M30" s="33"/>
      <c r="N30" s="33"/>
      <c r="O30" s="33"/>
      <c r="P30" s="33"/>
      <c r="Q30" s="33"/>
      <c r="R30" s="33"/>
      <c r="S30" s="33"/>
    </row>
    <row r="31" spans="1:19" x14ac:dyDescent="0.2">
      <c r="A31" s="33"/>
      <c r="B31" s="33"/>
      <c r="C31" s="33"/>
      <c r="D31" s="33"/>
      <c r="E31" s="33"/>
      <c r="F31" s="33"/>
      <c r="G31" s="33"/>
      <c r="H31" s="33"/>
      <c r="I31" s="33"/>
      <c r="J31" s="33"/>
      <c r="K31" s="33"/>
      <c r="L31" s="33"/>
      <c r="M31" s="33"/>
      <c r="N31" s="33"/>
      <c r="O31" s="33"/>
      <c r="P31" s="33"/>
      <c r="Q31" s="33"/>
      <c r="R31" s="33"/>
      <c r="S31" s="33"/>
    </row>
    <row r="32" spans="1:19" x14ac:dyDescent="0.2">
      <c r="A32" s="33"/>
      <c r="B32" s="33"/>
      <c r="C32" s="33"/>
      <c r="D32" s="33"/>
      <c r="E32" s="33"/>
      <c r="F32" s="33"/>
      <c r="G32" s="33"/>
      <c r="H32" s="33"/>
      <c r="I32" s="33"/>
      <c r="J32" s="33"/>
      <c r="K32" s="33"/>
      <c r="L32" s="33"/>
      <c r="M32" s="33"/>
      <c r="N32" s="33"/>
      <c r="O32" s="33"/>
      <c r="P32" s="33"/>
      <c r="Q32" s="33"/>
      <c r="R32" s="33"/>
      <c r="S32" s="33"/>
    </row>
    <row r="33" spans="1:19" x14ac:dyDescent="0.2">
      <c r="A33" s="33"/>
      <c r="B33" s="33"/>
      <c r="C33" s="33"/>
      <c r="D33" s="33"/>
      <c r="E33" s="33"/>
      <c r="F33" s="33"/>
      <c r="G33" s="33"/>
      <c r="H33" s="33"/>
      <c r="I33" s="33"/>
      <c r="J33" s="33"/>
      <c r="K33" s="33"/>
      <c r="L33" s="33"/>
      <c r="M33" s="33"/>
      <c r="N33" s="33"/>
      <c r="O33" s="33"/>
      <c r="P33" s="33"/>
      <c r="Q33" s="33"/>
      <c r="R33" s="33"/>
      <c r="S33" s="33"/>
    </row>
    <row r="34" spans="1:19" x14ac:dyDescent="0.2">
      <c r="A34" s="33"/>
      <c r="B34" s="33"/>
      <c r="C34" s="33"/>
      <c r="D34" s="33"/>
      <c r="E34" s="33"/>
      <c r="F34" s="33"/>
      <c r="G34" s="33"/>
      <c r="H34" s="33"/>
      <c r="I34" s="33"/>
      <c r="J34" s="33"/>
      <c r="K34" s="33"/>
      <c r="L34" s="33"/>
      <c r="M34" s="33"/>
      <c r="N34" s="33"/>
      <c r="O34" s="33"/>
      <c r="P34" s="33"/>
      <c r="Q34" s="33"/>
      <c r="R34" s="33"/>
      <c r="S34" s="33"/>
    </row>
    <row r="35" spans="1:19" x14ac:dyDescent="0.2">
      <c r="A35" s="33"/>
      <c r="B35" s="33"/>
      <c r="C35" s="33"/>
      <c r="D35" s="33"/>
      <c r="E35" s="33"/>
      <c r="F35" s="33"/>
      <c r="G35" s="33"/>
      <c r="H35" s="33"/>
      <c r="I35" s="33"/>
      <c r="J35" s="33"/>
      <c r="K35" s="33"/>
      <c r="L35" s="33"/>
      <c r="M35" s="33"/>
      <c r="N35" s="33"/>
      <c r="O35" s="33"/>
      <c r="P35" s="33"/>
      <c r="Q35" s="33"/>
      <c r="R35" s="33"/>
      <c r="S35" s="33"/>
    </row>
    <row r="36" spans="1:19" x14ac:dyDescent="0.2">
      <c r="A36" s="33"/>
      <c r="B36" s="33"/>
      <c r="C36" s="33"/>
      <c r="D36" s="33"/>
      <c r="E36" s="33"/>
      <c r="F36" s="33"/>
      <c r="G36" s="33"/>
      <c r="H36" s="33"/>
      <c r="I36" s="33"/>
      <c r="J36" s="33"/>
      <c r="K36" s="33"/>
      <c r="L36" s="33"/>
      <c r="M36" s="33"/>
      <c r="N36" s="33"/>
      <c r="O36" s="33"/>
      <c r="P36" s="33"/>
      <c r="Q36" s="33"/>
      <c r="R36" s="33"/>
      <c r="S36" s="33"/>
    </row>
    <row r="37" spans="1:19" x14ac:dyDescent="0.2">
      <c r="A37" s="33"/>
      <c r="B37" s="33"/>
      <c r="C37" s="33"/>
      <c r="D37" s="33"/>
      <c r="E37" s="33"/>
      <c r="F37" s="33"/>
      <c r="G37" s="33"/>
      <c r="H37" s="33"/>
      <c r="I37" s="33"/>
      <c r="J37" s="33"/>
      <c r="K37" s="33"/>
      <c r="L37" s="33"/>
      <c r="M37" s="33"/>
      <c r="N37" s="33"/>
      <c r="O37" s="33"/>
      <c r="P37" s="33"/>
      <c r="Q37" s="33"/>
      <c r="R37" s="33"/>
      <c r="S37" s="33"/>
    </row>
    <row r="38" spans="1:19" x14ac:dyDescent="0.2">
      <c r="A38" s="33"/>
      <c r="B38" s="33"/>
      <c r="C38" s="33"/>
      <c r="D38" s="33"/>
      <c r="E38" s="33"/>
      <c r="F38" s="33"/>
      <c r="G38" s="33"/>
      <c r="H38" s="33"/>
      <c r="I38" s="33"/>
      <c r="J38" s="33"/>
      <c r="K38" s="33"/>
      <c r="L38" s="33"/>
      <c r="M38" s="33"/>
      <c r="N38" s="33"/>
      <c r="O38" s="33"/>
      <c r="P38" s="33"/>
      <c r="Q38" s="33"/>
      <c r="R38" s="33"/>
      <c r="S38" s="33"/>
    </row>
    <row r="39" spans="1:19" x14ac:dyDescent="0.2">
      <c r="A39" s="33"/>
      <c r="B39" s="33"/>
      <c r="C39" s="33"/>
      <c r="D39" s="33"/>
      <c r="E39" s="33"/>
      <c r="F39" s="33"/>
      <c r="G39" s="33"/>
      <c r="H39" s="33"/>
      <c r="I39" s="33"/>
      <c r="J39" s="33"/>
      <c r="K39" s="33"/>
      <c r="L39" s="33"/>
      <c r="M39" s="33"/>
      <c r="N39" s="33"/>
      <c r="O39" s="33"/>
      <c r="P39" s="33"/>
      <c r="Q39" s="33"/>
      <c r="R39" s="33"/>
      <c r="S39" s="33"/>
    </row>
    <row r="40" spans="1:19" x14ac:dyDescent="0.2">
      <c r="A40" s="33"/>
      <c r="B40" s="33"/>
      <c r="C40" s="33"/>
      <c r="D40" s="33"/>
      <c r="E40" s="33"/>
      <c r="F40" s="33"/>
      <c r="G40" s="33"/>
      <c r="H40" s="33"/>
      <c r="I40" s="33"/>
      <c r="J40" s="33"/>
      <c r="K40" s="33"/>
      <c r="L40" s="33"/>
      <c r="M40" s="33"/>
      <c r="N40" s="33"/>
      <c r="O40" s="33"/>
      <c r="P40" s="33"/>
      <c r="Q40" s="33"/>
      <c r="R40" s="33"/>
      <c r="S40" s="33"/>
    </row>
  </sheetData>
  <sheetProtection algorithmName="SHA-512" hashValue="XtcAvNCxMHXTphidCGCjLcCvCU5bcONClIMB2mlZ7BBXsykVZHQTab1QcyxuhEm7wGYB3sUuqYl2JYt30bakDQ==" saltValue="WkySWhTpG8a76NgOGy2ICQ==" spinCount="100000" sheet="1" objects="1" scenarios="1"/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S40"/>
  <sheetViews>
    <sheetView rightToLeft="1" workbookViewId="0"/>
  </sheetViews>
  <sheetFormatPr defaultRowHeight="14.25" x14ac:dyDescent="0.2"/>
  <sheetData>
    <row r="1" spans="1:19" x14ac:dyDescent="0.2">
      <c r="A1" s="33"/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33"/>
      <c r="P1" s="33"/>
      <c r="Q1" s="33"/>
      <c r="R1" s="33"/>
      <c r="S1" s="33"/>
    </row>
    <row r="2" spans="1:19" x14ac:dyDescent="0.2">
      <c r="A2" s="33"/>
      <c r="B2" s="33"/>
      <c r="C2" s="33"/>
      <c r="D2" s="33"/>
      <c r="E2" s="33"/>
      <c r="F2" s="33"/>
      <c r="G2" s="33"/>
      <c r="H2" s="33"/>
      <c r="I2" s="33"/>
      <c r="J2" s="33"/>
      <c r="K2" s="33"/>
      <c r="L2" s="33"/>
      <c r="M2" s="33"/>
      <c r="N2" s="33"/>
      <c r="O2" s="33"/>
      <c r="P2" s="33"/>
      <c r="Q2" s="33"/>
      <c r="R2" s="33"/>
      <c r="S2" s="33"/>
    </row>
    <row r="3" spans="1:19" x14ac:dyDescent="0.2">
      <c r="A3" s="33"/>
      <c r="B3" s="33"/>
      <c r="C3" s="33"/>
      <c r="D3" s="33"/>
      <c r="E3" s="33"/>
      <c r="F3" s="33"/>
      <c r="G3" s="33"/>
      <c r="H3" s="33"/>
      <c r="I3" s="33"/>
      <c r="J3" s="33"/>
      <c r="K3" s="33"/>
      <c r="L3" s="33"/>
      <c r="M3" s="33"/>
      <c r="N3" s="33"/>
      <c r="O3" s="33"/>
      <c r="P3" s="33"/>
      <c r="Q3" s="33"/>
      <c r="R3" s="33"/>
      <c r="S3" s="33"/>
    </row>
    <row r="4" spans="1:19" x14ac:dyDescent="0.2">
      <c r="A4" s="33"/>
      <c r="B4" s="33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  <c r="P4" s="33"/>
      <c r="Q4" s="33"/>
      <c r="R4" s="33"/>
      <c r="S4" s="33"/>
    </row>
    <row r="5" spans="1:19" x14ac:dyDescent="0.2">
      <c r="A5" s="33"/>
      <c r="B5" s="33"/>
      <c r="C5" s="33"/>
      <c r="D5" s="33"/>
      <c r="E5" s="33"/>
      <c r="F5" s="33"/>
      <c r="G5" s="33"/>
      <c r="H5" s="33"/>
      <c r="I5" s="33"/>
      <c r="J5" s="33"/>
      <c r="K5" s="33"/>
      <c r="L5" s="33"/>
      <c r="M5" s="33"/>
      <c r="N5" s="33"/>
      <c r="O5" s="33"/>
      <c r="P5" s="33"/>
      <c r="Q5" s="33"/>
      <c r="R5" s="33"/>
      <c r="S5" s="33"/>
    </row>
    <row r="6" spans="1:19" x14ac:dyDescent="0.2">
      <c r="A6" s="33"/>
      <c r="B6" s="33"/>
      <c r="C6" s="33"/>
      <c r="D6" s="33"/>
      <c r="E6" s="33"/>
      <c r="F6" s="33"/>
      <c r="G6" s="33"/>
      <c r="H6" s="33"/>
      <c r="I6" s="33"/>
      <c r="J6" s="33"/>
      <c r="K6" s="33"/>
      <c r="L6" s="33"/>
      <c r="M6" s="33"/>
      <c r="N6" s="33"/>
      <c r="O6" s="33"/>
      <c r="P6" s="33"/>
      <c r="Q6" s="33"/>
      <c r="R6" s="33"/>
      <c r="S6" s="33"/>
    </row>
    <row r="7" spans="1:19" x14ac:dyDescent="0.2">
      <c r="A7" s="33"/>
      <c r="B7" s="33"/>
      <c r="C7" s="33"/>
      <c r="D7" s="33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  <c r="P7" s="33"/>
      <c r="Q7" s="33"/>
      <c r="R7" s="33"/>
      <c r="S7" s="33"/>
    </row>
    <row r="8" spans="1:19" x14ac:dyDescent="0.2">
      <c r="A8" s="33"/>
      <c r="B8" s="33"/>
      <c r="C8" s="33"/>
      <c r="D8" s="33"/>
      <c r="E8" s="33"/>
      <c r="F8" s="33"/>
      <c r="G8" s="33"/>
      <c r="H8" s="33"/>
      <c r="I8" s="33"/>
      <c r="J8" s="33"/>
      <c r="K8" s="33"/>
      <c r="L8" s="33"/>
      <c r="M8" s="33"/>
      <c r="N8" s="33"/>
      <c r="O8" s="33"/>
      <c r="P8" s="33"/>
      <c r="Q8" s="33"/>
      <c r="R8" s="33"/>
      <c r="S8" s="33"/>
    </row>
    <row r="9" spans="1:19" x14ac:dyDescent="0.2">
      <c r="A9" s="33"/>
      <c r="B9" s="33"/>
      <c r="C9" s="33"/>
      <c r="D9" s="33"/>
      <c r="E9" s="33"/>
      <c r="F9" s="33"/>
      <c r="G9" s="33"/>
      <c r="H9" s="33"/>
      <c r="I9" s="33"/>
      <c r="J9" s="33"/>
      <c r="K9" s="33"/>
      <c r="L9" s="33"/>
      <c r="M9" s="33"/>
      <c r="N9" s="33"/>
      <c r="O9" s="33"/>
      <c r="P9" s="33"/>
      <c r="Q9" s="33"/>
      <c r="R9" s="33"/>
      <c r="S9" s="33"/>
    </row>
    <row r="10" spans="1:19" x14ac:dyDescent="0.2">
      <c r="A10" s="33"/>
      <c r="B10" s="33"/>
      <c r="C10" s="33"/>
      <c r="D10" s="33"/>
      <c r="E10" s="33"/>
      <c r="F10" s="33"/>
      <c r="G10" s="33"/>
      <c r="H10" s="33"/>
      <c r="I10" s="33"/>
      <c r="J10" s="33"/>
      <c r="K10" s="33"/>
      <c r="L10" s="33"/>
      <c r="M10" s="33"/>
      <c r="N10" s="33"/>
      <c r="O10" s="33"/>
      <c r="P10" s="33"/>
      <c r="Q10" s="33"/>
      <c r="R10" s="33"/>
      <c r="S10" s="33"/>
    </row>
    <row r="11" spans="1:19" x14ac:dyDescent="0.2">
      <c r="A11" s="33"/>
      <c r="B11" s="33"/>
      <c r="C11" s="33"/>
      <c r="D11" s="33"/>
      <c r="E11" s="33"/>
      <c r="F11" s="33"/>
      <c r="G11" s="33"/>
      <c r="H11" s="33"/>
      <c r="I11" s="33"/>
      <c r="J11" s="33"/>
      <c r="K11" s="33"/>
      <c r="L11" s="33"/>
      <c r="M11" s="33"/>
      <c r="N11" s="33"/>
      <c r="O11" s="33"/>
      <c r="P11" s="33"/>
      <c r="Q11" s="33"/>
      <c r="R11" s="33"/>
      <c r="S11" s="33"/>
    </row>
    <row r="12" spans="1:19" x14ac:dyDescent="0.2">
      <c r="A12" s="33"/>
      <c r="B12" s="33"/>
      <c r="C12" s="33"/>
      <c r="D12" s="33"/>
      <c r="E12" s="33"/>
      <c r="F12" s="33"/>
      <c r="G12" s="33"/>
      <c r="H12" s="33"/>
      <c r="I12" s="33"/>
      <c r="J12" s="33"/>
      <c r="K12" s="33"/>
      <c r="L12" s="33"/>
      <c r="M12" s="33"/>
      <c r="N12" s="33"/>
      <c r="O12" s="33"/>
      <c r="P12" s="33"/>
      <c r="Q12" s="33"/>
      <c r="R12" s="33"/>
      <c r="S12" s="33"/>
    </row>
    <row r="13" spans="1:19" x14ac:dyDescent="0.2">
      <c r="A13" s="33"/>
      <c r="B13" s="33"/>
      <c r="C13" s="33"/>
      <c r="D13" s="33"/>
      <c r="E13" s="33"/>
      <c r="F13" s="33"/>
      <c r="G13" s="33"/>
      <c r="H13" s="33"/>
      <c r="I13" s="33"/>
      <c r="J13" s="33"/>
      <c r="K13" s="33"/>
      <c r="L13" s="33"/>
      <c r="M13" s="33"/>
      <c r="N13" s="33"/>
      <c r="O13" s="33"/>
      <c r="P13" s="33"/>
      <c r="Q13" s="33"/>
      <c r="R13" s="33"/>
      <c r="S13" s="33"/>
    </row>
    <row r="14" spans="1:19" x14ac:dyDescent="0.2">
      <c r="A14" s="33"/>
      <c r="B14" s="33"/>
      <c r="C14" s="33"/>
      <c r="D14" s="33"/>
      <c r="E14" s="33"/>
      <c r="F14" s="33"/>
      <c r="G14" s="33"/>
      <c r="H14" s="33"/>
      <c r="I14" s="33"/>
      <c r="J14" s="33"/>
      <c r="K14" s="33"/>
      <c r="L14" s="33"/>
      <c r="M14" s="33"/>
      <c r="N14" s="33"/>
      <c r="O14" s="33"/>
      <c r="P14" s="33"/>
      <c r="Q14" s="33"/>
      <c r="R14" s="33"/>
      <c r="S14" s="33"/>
    </row>
    <row r="15" spans="1:19" x14ac:dyDescent="0.2">
      <c r="A15" s="33"/>
      <c r="B15" s="33"/>
      <c r="C15" s="33"/>
      <c r="D15" s="33"/>
      <c r="E15" s="33"/>
      <c r="F15" s="33"/>
      <c r="G15" s="33"/>
      <c r="H15" s="33"/>
      <c r="I15" s="33"/>
      <c r="J15" s="33"/>
      <c r="K15" s="33"/>
      <c r="L15" s="33"/>
      <c r="M15" s="33"/>
      <c r="N15" s="33"/>
      <c r="O15" s="33"/>
      <c r="P15" s="33"/>
      <c r="Q15" s="33"/>
      <c r="R15" s="33"/>
      <c r="S15" s="33"/>
    </row>
    <row r="16" spans="1:19" x14ac:dyDescent="0.2">
      <c r="A16" s="33"/>
      <c r="B16" s="33"/>
      <c r="C16" s="33"/>
      <c r="D16" s="33"/>
      <c r="E16" s="33"/>
      <c r="F16" s="33"/>
      <c r="G16" s="33"/>
      <c r="H16" s="33"/>
      <c r="I16" s="33"/>
      <c r="J16" s="33"/>
      <c r="K16" s="33"/>
      <c r="L16" s="33"/>
      <c r="M16" s="33"/>
      <c r="N16" s="33"/>
      <c r="O16" s="33"/>
      <c r="P16" s="33"/>
      <c r="Q16" s="33"/>
      <c r="R16" s="33"/>
      <c r="S16" s="33"/>
    </row>
    <row r="17" spans="1:19" x14ac:dyDescent="0.2">
      <c r="A17" s="33"/>
      <c r="B17" s="33"/>
      <c r="C17" s="33"/>
      <c r="D17" s="33"/>
      <c r="E17" s="33"/>
      <c r="F17" s="33"/>
      <c r="G17" s="33"/>
      <c r="H17" s="33"/>
      <c r="I17" s="33"/>
      <c r="J17" s="33"/>
      <c r="K17" s="33"/>
      <c r="L17" s="33"/>
      <c r="M17" s="33"/>
      <c r="N17" s="33"/>
      <c r="O17" s="33"/>
      <c r="P17" s="33"/>
      <c r="Q17" s="33"/>
      <c r="R17" s="33"/>
      <c r="S17" s="33"/>
    </row>
    <row r="18" spans="1:19" x14ac:dyDescent="0.2">
      <c r="A18" s="33"/>
      <c r="B18" s="33"/>
      <c r="C18" s="33"/>
      <c r="D18" s="33"/>
      <c r="E18" s="33"/>
      <c r="F18" s="33"/>
      <c r="G18" s="33"/>
      <c r="H18" s="33"/>
      <c r="I18" s="33"/>
      <c r="J18" s="33"/>
      <c r="K18" s="33"/>
      <c r="L18" s="33"/>
      <c r="M18" s="33"/>
      <c r="N18" s="33"/>
      <c r="O18" s="33"/>
      <c r="P18" s="33"/>
      <c r="Q18" s="33"/>
      <c r="R18" s="33"/>
      <c r="S18" s="33"/>
    </row>
    <row r="19" spans="1:19" x14ac:dyDescent="0.2">
      <c r="A19" s="33"/>
      <c r="B19" s="33"/>
      <c r="C19" s="33"/>
      <c r="D19" s="33"/>
      <c r="E19" s="33"/>
      <c r="F19" s="33"/>
      <c r="G19" s="33"/>
      <c r="H19" s="33"/>
      <c r="I19" s="33"/>
      <c r="J19" s="33"/>
      <c r="K19" s="33"/>
      <c r="L19" s="33"/>
      <c r="M19" s="33"/>
      <c r="N19" s="33"/>
      <c r="O19" s="33"/>
      <c r="P19" s="33"/>
      <c r="Q19" s="33"/>
      <c r="R19" s="33"/>
      <c r="S19" s="33"/>
    </row>
    <row r="20" spans="1:19" x14ac:dyDescent="0.2">
      <c r="A20" s="33"/>
      <c r="B20" s="33"/>
      <c r="C20" s="33"/>
      <c r="D20" s="33"/>
      <c r="E20" s="33"/>
      <c r="F20" s="33"/>
      <c r="G20" s="33"/>
      <c r="H20" s="33"/>
      <c r="I20" s="33"/>
      <c r="J20" s="33"/>
      <c r="K20" s="33"/>
      <c r="L20" s="33"/>
      <c r="M20" s="33"/>
      <c r="N20" s="33"/>
      <c r="O20" s="33"/>
      <c r="P20" s="33"/>
      <c r="Q20" s="33"/>
      <c r="R20" s="33"/>
      <c r="S20" s="33"/>
    </row>
    <row r="21" spans="1:19" x14ac:dyDescent="0.2">
      <c r="A21" s="33"/>
      <c r="B21" s="33"/>
      <c r="C21" s="33"/>
      <c r="D21" s="33"/>
      <c r="E21" s="33"/>
      <c r="F21" s="33"/>
      <c r="G21" s="33"/>
      <c r="H21" s="33"/>
      <c r="I21" s="33"/>
      <c r="J21" s="33"/>
      <c r="K21" s="33"/>
      <c r="L21" s="33"/>
      <c r="M21" s="33"/>
      <c r="N21" s="33"/>
      <c r="O21" s="33"/>
      <c r="P21" s="33"/>
      <c r="Q21" s="33"/>
      <c r="R21" s="33"/>
      <c r="S21" s="33"/>
    </row>
    <row r="22" spans="1:19" x14ac:dyDescent="0.2">
      <c r="A22" s="33"/>
      <c r="B22" s="33"/>
      <c r="C22" s="33"/>
      <c r="D22" s="33"/>
      <c r="E22" s="33"/>
      <c r="F22" s="33"/>
      <c r="G22" s="33"/>
      <c r="H22" s="33"/>
      <c r="I22" s="33"/>
      <c r="J22" s="33"/>
      <c r="K22" s="33"/>
      <c r="L22" s="33"/>
      <c r="M22" s="33"/>
      <c r="N22" s="33"/>
      <c r="O22" s="33"/>
      <c r="P22" s="33"/>
      <c r="Q22" s="33"/>
      <c r="R22" s="33"/>
      <c r="S22" s="33"/>
    </row>
    <row r="23" spans="1:19" x14ac:dyDescent="0.2">
      <c r="A23" s="33"/>
      <c r="B23" s="33"/>
      <c r="C23" s="33"/>
      <c r="D23" s="33"/>
      <c r="E23" s="33"/>
      <c r="F23" s="33"/>
      <c r="G23" s="33"/>
      <c r="H23" s="33"/>
      <c r="I23" s="33"/>
      <c r="J23" s="33"/>
      <c r="K23" s="33"/>
      <c r="L23" s="33"/>
      <c r="M23" s="33"/>
      <c r="N23" s="33"/>
      <c r="O23" s="33"/>
      <c r="P23" s="33"/>
      <c r="Q23" s="33"/>
      <c r="R23" s="33"/>
      <c r="S23" s="33"/>
    </row>
    <row r="24" spans="1:19" x14ac:dyDescent="0.2">
      <c r="A24" s="33"/>
      <c r="B24" s="33"/>
      <c r="C24" s="33"/>
      <c r="D24" s="33"/>
      <c r="E24" s="33"/>
      <c r="F24" s="33"/>
      <c r="G24" s="33"/>
      <c r="H24" s="33"/>
      <c r="I24" s="33"/>
      <c r="J24" s="33"/>
      <c r="K24" s="33"/>
      <c r="L24" s="33"/>
      <c r="M24" s="33"/>
      <c r="N24" s="33"/>
      <c r="O24" s="33"/>
      <c r="P24" s="33"/>
      <c r="Q24" s="33"/>
      <c r="R24" s="33"/>
      <c r="S24" s="33"/>
    </row>
    <row r="25" spans="1:19" x14ac:dyDescent="0.2">
      <c r="A25" s="33"/>
      <c r="B25" s="33"/>
      <c r="C25" s="33"/>
      <c r="D25" s="33"/>
      <c r="E25" s="33"/>
      <c r="F25" s="33"/>
      <c r="G25" s="33"/>
      <c r="H25" s="33"/>
      <c r="I25" s="33"/>
      <c r="J25" s="33"/>
      <c r="K25" s="33"/>
      <c r="L25" s="33"/>
      <c r="M25" s="33"/>
      <c r="N25" s="33"/>
      <c r="O25" s="33"/>
      <c r="P25" s="33"/>
      <c r="Q25" s="33"/>
      <c r="R25" s="33"/>
      <c r="S25" s="33"/>
    </row>
    <row r="26" spans="1:19" x14ac:dyDescent="0.2">
      <c r="A26" s="33"/>
      <c r="B26" s="33"/>
      <c r="C26" s="33"/>
      <c r="D26" s="33"/>
      <c r="E26" s="33"/>
      <c r="F26" s="33"/>
      <c r="G26" s="33"/>
      <c r="H26" s="33"/>
      <c r="I26" s="33"/>
      <c r="J26" s="33"/>
      <c r="K26" s="33"/>
      <c r="L26" s="33"/>
      <c r="M26" s="33"/>
      <c r="N26" s="33"/>
      <c r="O26" s="33"/>
      <c r="P26" s="33"/>
      <c r="Q26" s="33"/>
      <c r="R26" s="33"/>
      <c r="S26" s="33"/>
    </row>
    <row r="27" spans="1:19" x14ac:dyDescent="0.2">
      <c r="A27" s="33"/>
      <c r="B27" s="33"/>
      <c r="C27" s="33"/>
      <c r="D27" s="33"/>
      <c r="E27" s="33"/>
      <c r="F27" s="33"/>
      <c r="G27" s="33"/>
      <c r="H27" s="33"/>
      <c r="I27" s="33"/>
      <c r="J27" s="33"/>
      <c r="K27" s="33"/>
      <c r="L27" s="33"/>
      <c r="M27" s="33"/>
      <c r="N27" s="33"/>
      <c r="O27" s="33"/>
      <c r="P27" s="33"/>
      <c r="Q27" s="33"/>
      <c r="R27" s="33"/>
      <c r="S27" s="33"/>
    </row>
    <row r="28" spans="1:19" x14ac:dyDescent="0.2">
      <c r="A28" s="33"/>
      <c r="B28" s="33"/>
      <c r="C28" s="33"/>
      <c r="D28" s="33"/>
      <c r="E28" s="33"/>
      <c r="F28" s="33"/>
      <c r="G28" s="33"/>
      <c r="H28" s="33"/>
      <c r="I28" s="33"/>
      <c r="J28" s="33"/>
      <c r="K28" s="33"/>
      <c r="L28" s="33"/>
      <c r="M28" s="33"/>
      <c r="N28" s="33"/>
      <c r="O28" s="33"/>
      <c r="P28" s="33"/>
      <c r="Q28" s="33"/>
      <c r="R28" s="33"/>
      <c r="S28" s="33"/>
    </row>
    <row r="29" spans="1:19" x14ac:dyDescent="0.2">
      <c r="A29" s="33"/>
      <c r="B29" s="33"/>
      <c r="C29" s="33"/>
      <c r="D29" s="33"/>
      <c r="E29" s="33"/>
      <c r="F29" s="33"/>
      <c r="G29" s="33"/>
      <c r="H29" s="33"/>
      <c r="I29" s="33"/>
      <c r="J29" s="33"/>
      <c r="K29" s="33"/>
      <c r="L29" s="33"/>
      <c r="M29" s="33"/>
      <c r="N29" s="33"/>
      <c r="O29" s="33"/>
      <c r="P29" s="33"/>
      <c r="Q29" s="33"/>
      <c r="R29" s="33"/>
      <c r="S29" s="33"/>
    </row>
    <row r="30" spans="1:19" x14ac:dyDescent="0.2">
      <c r="A30" s="33"/>
      <c r="B30" s="33"/>
      <c r="C30" s="33"/>
      <c r="D30" s="33"/>
      <c r="E30" s="33"/>
      <c r="F30" s="33"/>
      <c r="G30" s="33"/>
      <c r="H30" s="33"/>
      <c r="I30" s="33"/>
      <c r="J30" s="33"/>
      <c r="K30" s="33"/>
      <c r="L30" s="33"/>
      <c r="M30" s="33"/>
      <c r="N30" s="33"/>
      <c r="O30" s="33"/>
      <c r="P30" s="33"/>
      <c r="Q30" s="33"/>
      <c r="R30" s="33"/>
      <c r="S30" s="33"/>
    </row>
    <row r="31" spans="1:19" x14ac:dyDescent="0.2">
      <c r="A31" s="33"/>
      <c r="B31" s="33"/>
      <c r="C31" s="33"/>
      <c r="D31" s="33"/>
      <c r="E31" s="33"/>
      <c r="F31" s="33"/>
      <c r="G31" s="33"/>
      <c r="H31" s="33"/>
      <c r="I31" s="33"/>
      <c r="J31" s="33"/>
      <c r="K31" s="33"/>
      <c r="L31" s="33"/>
      <c r="M31" s="33"/>
      <c r="N31" s="33"/>
      <c r="O31" s="33"/>
      <c r="P31" s="33"/>
      <c r="Q31" s="33"/>
      <c r="R31" s="33"/>
      <c r="S31" s="33"/>
    </row>
    <row r="32" spans="1:19" x14ac:dyDescent="0.2">
      <c r="A32" s="33"/>
      <c r="B32" s="33"/>
      <c r="C32" s="33"/>
      <c r="D32" s="33"/>
      <c r="E32" s="33"/>
      <c r="F32" s="33"/>
      <c r="G32" s="33"/>
      <c r="H32" s="33"/>
      <c r="I32" s="33"/>
      <c r="J32" s="33"/>
      <c r="K32" s="33"/>
      <c r="L32" s="33"/>
      <c r="M32" s="33"/>
      <c r="N32" s="33"/>
      <c r="O32" s="33"/>
      <c r="P32" s="33"/>
      <c r="Q32" s="33"/>
      <c r="R32" s="33"/>
      <c r="S32" s="33"/>
    </row>
    <row r="33" spans="1:19" x14ac:dyDescent="0.2">
      <c r="A33" s="33"/>
      <c r="B33" s="33"/>
      <c r="C33" s="33"/>
      <c r="D33" s="33"/>
      <c r="E33" s="33"/>
      <c r="F33" s="33"/>
      <c r="G33" s="33"/>
      <c r="H33" s="33"/>
      <c r="I33" s="33"/>
      <c r="J33" s="33"/>
      <c r="K33" s="33"/>
      <c r="L33" s="33"/>
      <c r="M33" s="33"/>
      <c r="N33" s="33"/>
      <c r="O33" s="33"/>
      <c r="P33" s="33"/>
      <c r="Q33" s="33"/>
      <c r="R33" s="33"/>
      <c r="S33" s="33"/>
    </row>
    <row r="34" spans="1:19" x14ac:dyDescent="0.2">
      <c r="A34" s="33"/>
      <c r="B34" s="33"/>
      <c r="C34" s="33"/>
      <c r="D34" s="33"/>
      <c r="E34" s="33"/>
      <c r="F34" s="33"/>
      <c r="G34" s="33"/>
      <c r="H34" s="33"/>
      <c r="I34" s="33"/>
      <c r="J34" s="33"/>
      <c r="K34" s="33"/>
      <c r="L34" s="33"/>
      <c r="M34" s="33"/>
      <c r="N34" s="33"/>
      <c r="O34" s="33"/>
      <c r="P34" s="33"/>
      <c r="Q34" s="33"/>
      <c r="R34" s="33"/>
      <c r="S34" s="33"/>
    </row>
    <row r="35" spans="1:19" x14ac:dyDescent="0.2">
      <c r="A35" s="33"/>
      <c r="B35" s="33"/>
      <c r="C35" s="33"/>
      <c r="D35" s="33"/>
      <c r="E35" s="33"/>
      <c r="F35" s="33"/>
      <c r="G35" s="33"/>
      <c r="H35" s="33"/>
      <c r="I35" s="33"/>
      <c r="J35" s="33"/>
      <c r="K35" s="33"/>
      <c r="L35" s="33"/>
      <c r="M35" s="33"/>
      <c r="N35" s="33"/>
      <c r="O35" s="33"/>
      <c r="P35" s="33"/>
      <c r="Q35" s="33"/>
      <c r="R35" s="33"/>
      <c r="S35" s="33"/>
    </row>
    <row r="36" spans="1:19" x14ac:dyDescent="0.2">
      <c r="A36" s="33"/>
      <c r="B36" s="33"/>
      <c r="C36" s="33"/>
      <c r="D36" s="33"/>
      <c r="E36" s="33"/>
      <c r="F36" s="33"/>
      <c r="G36" s="33"/>
      <c r="H36" s="33"/>
      <c r="I36" s="33"/>
      <c r="J36" s="33"/>
      <c r="K36" s="33"/>
      <c r="L36" s="33"/>
      <c r="M36" s="33"/>
      <c r="N36" s="33"/>
      <c r="O36" s="33"/>
      <c r="P36" s="33"/>
      <c r="Q36" s="33"/>
      <c r="R36" s="33"/>
      <c r="S36" s="33"/>
    </row>
    <row r="37" spans="1:19" x14ac:dyDescent="0.2">
      <c r="A37" s="33"/>
      <c r="B37" s="33"/>
      <c r="C37" s="33"/>
      <c r="D37" s="33"/>
      <c r="E37" s="33"/>
      <c r="F37" s="33"/>
      <c r="G37" s="33"/>
      <c r="H37" s="33"/>
      <c r="I37" s="33"/>
      <c r="J37" s="33"/>
      <c r="K37" s="33"/>
      <c r="L37" s="33"/>
      <c r="M37" s="33"/>
      <c r="N37" s="33"/>
      <c r="O37" s="33"/>
      <c r="P37" s="33"/>
      <c r="Q37" s="33"/>
      <c r="R37" s="33"/>
      <c r="S37" s="33"/>
    </row>
    <row r="38" spans="1:19" x14ac:dyDescent="0.2">
      <c r="A38" s="33"/>
      <c r="B38" s="33"/>
      <c r="C38" s="33"/>
      <c r="D38" s="33"/>
      <c r="E38" s="33"/>
      <c r="F38" s="33"/>
      <c r="G38" s="33"/>
      <c r="H38" s="33"/>
      <c r="I38" s="33"/>
      <c r="J38" s="33"/>
      <c r="K38" s="33"/>
      <c r="L38" s="33"/>
      <c r="M38" s="33"/>
      <c r="N38" s="33"/>
      <c r="O38" s="33"/>
      <c r="P38" s="33"/>
      <c r="Q38" s="33"/>
      <c r="R38" s="33"/>
      <c r="S38" s="33"/>
    </row>
    <row r="39" spans="1:19" x14ac:dyDescent="0.2">
      <c r="A39" s="33"/>
      <c r="B39" s="33"/>
      <c r="C39" s="33"/>
      <c r="D39" s="33"/>
      <c r="E39" s="33"/>
      <c r="F39" s="33"/>
      <c r="G39" s="33"/>
      <c r="H39" s="33"/>
      <c r="I39" s="33"/>
      <c r="J39" s="33"/>
      <c r="K39" s="33"/>
      <c r="L39" s="33"/>
      <c r="M39" s="33"/>
      <c r="N39" s="33"/>
      <c r="O39" s="33"/>
      <c r="P39" s="33"/>
      <c r="Q39" s="33"/>
      <c r="R39" s="33"/>
      <c r="S39" s="33"/>
    </row>
    <row r="40" spans="1:19" x14ac:dyDescent="0.2">
      <c r="A40" s="33"/>
      <c r="B40" s="33"/>
      <c r="C40" s="33"/>
      <c r="D40" s="33"/>
      <c r="E40" s="33"/>
      <c r="F40" s="33"/>
      <c r="G40" s="33"/>
      <c r="H40" s="33"/>
      <c r="I40" s="33"/>
      <c r="J40" s="33"/>
      <c r="K40" s="33"/>
      <c r="L40" s="33"/>
      <c r="M40" s="33"/>
      <c r="N40" s="33"/>
      <c r="O40" s="33"/>
      <c r="P40" s="33"/>
      <c r="Q40" s="33"/>
      <c r="R40" s="33"/>
      <c r="S40" s="33"/>
    </row>
  </sheetData>
  <sheetProtection algorithmName="SHA-512" hashValue="2Tcwq5W/dIM23eo6UVMAx/11bx7d6Lmp2EXUf1bLLPVnql+rcJjwnpQHDOhUPWOnh2gwYDa9oYI+EnQgBDRoQw==" saltValue="3pKCDaNcSrtwDYJMaOR5Mg==" spinCount="100000" sheet="1" objects="1" scenarios="1"/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S40"/>
  <sheetViews>
    <sheetView rightToLeft="1" workbookViewId="0"/>
  </sheetViews>
  <sheetFormatPr defaultRowHeight="14.25" x14ac:dyDescent="0.2"/>
  <sheetData>
    <row r="1" spans="1:19" x14ac:dyDescent="0.2">
      <c r="A1" s="33"/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33"/>
      <c r="P1" s="33"/>
      <c r="Q1" s="33"/>
      <c r="R1" s="33"/>
      <c r="S1" s="33"/>
    </row>
    <row r="2" spans="1:19" x14ac:dyDescent="0.2">
      <c r="A2" s="33"/>
      <c r="B2" s="33"/>
      <c r="C2" s="33"/>
      <c r="D2" s="33"/>
      <c r="E2" s="33"/>
      <c r="F2" s="33"/>
      <c r="G2" s="33"/>
      <c r="H2" s="33"/>
      <c r="I2" s="33"/>
      <c r="J2" s="33"/>
      <c r="K2" s="33"/>
      <c r="L2" s="33"/>
      <c r="M2" s="33"/>
      <c r="N2" s="33"/>
      <c r="O2" s="33"/>
      <c r="P2" s="33"/>
      <c r="Q2" s="33"/>
      <c r="R2" s="33"/>
      <c r="S2" s="33"/>
    </row>
    <row r="3" spans="1:19" x14ac:dyDescent="0.2">
      <c r="A3" s="33"/>
      <c r="B3" s="33"/>
      <c r="C3" s="33"/>
      <c r="D3" s="33"/>
      <c r="E3" s="33"/>
      <c r="F3" s="33"/>
      <c r="G3" s="33"/>
      <c r="H3" s="33"/>
      <c r="I3" s="33"/>
      <c r="J3" s="33"/>
      <c r="K3" s="33"/>
      <c r="L3" s="33"/>
      <c r="M3" s="33"/>
      <c r="N3" s="33"/>
      <c r="O3" s="33"/>
      <c r="P3" s="33"/>
      <c r="Q3" s="33"/>
      <c r="R3" s="33"/>
      <c r="S3" s="33"/>
    </row>
    <row r="4" spans="1:19" x14ac:dyDescent="0.2">
      <c r="A4" s="33"/>
      <c r="B4" s="33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  <c r="P4" s="33"/>
      <c r="Q4" s="33"/>
      <c r="R4" s="33"/>
      <c r="S4" s="33"/>
    </row>
    <row r="5" spans="1:19" x14ac:dyDescent="0.2">
      <c r="A5" s="33"/>
      <c r="B5" s="33"/>
      <c r="C5" s="33"/>
      <c r="D5" s="33"/>
      <c r="E5" s="33"/>
      <c r="F5" s="33"/>
      <c r="G5" s="33"/>
      <c r="H5" s="33"/>
      <c r="I5" s="33"/>
      <c r="J5" s="33"/>
      <c r="K5" s="33"/>
      <c r="L5" s="33"/>
      <c r="M5" s="33"/>
      <c r="N5" s="33"/>
      <c r="O5" s="33"/>
      <c r="P5" s="33"/>
      <c r="Q5" s="33"/>
      <c r="R5" s="33"/>
      <c r="S5" s="33"/>
    </row>
    <row r="6" spans="1:19" x14ac:dyDescent="0.2">
      <c r="A6" s="33"/>
      <c r="B6" s="33"/>
      <c r="C6" s="33"/>
      <c r="D6" s="33"/>
      <c r="E6" s="33"/>
      <c r="F6" s="33"/>
      <c r="G6" s="33"/>
      <c r="H6" s="33"/>
      <c r="I6" s="33"/>
      <c r="J6" s="33"/>
      <c r="K6" s="33"/>
      <c r="L6" s="33"/>
      <c r="M6" s="33"/>
      <c r="N6" s="33"/>
      <c r="O6" s="33"/>
      <c r="P6" s="33"/>
      <c r="Q6" s="33"/>
      <c r="R6" s="33"/>
      <c r="S6" s="33"/>
    </row>
    <row r="7" spans="1:19" x14ac:dyDescent="0.2">
      <c r="A7" s="33"/>
      <c r="B7" s="33"/>
      <c r="C7" s="33"/>
      <c r="D7" s="33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  <c r="P7" s="33"/>
      <c r="Q7" s="33"/>
      <c r="R7" s="33"/>
      <c r="S7" s="33"/>
    </row>
    <row r="8" spans="1:19" x14ac:dyDescent="0.2">
      <c r="A8" s="33"/>
      <c r="B8" s="33"/>
      <c r="C8" s="33"/>
      <c r="D8" s="33"/>
      <c r="E8" s="33"/>
      <c r="F8" s="33"/>
      <c r="G8" s="33"/>
      <c r="H8" s="33"/>
      <c r="I8" s="33"/>
      <c r="J8" s="33"/>
      <c r="K8" s="33"/>
      <c r="L8" s="33"/>
      <c r="M8" s="33"/>
      <c r="N8" s="33"/>
      <c r="O8" s="33"/>
      <c r="P8" s="33"/>
      <c r="Q8" s="33"/>
      <c r="R8" s="33"/>
      <c r="S8" s="33"/>
    </row>
    <row r="9" spans="1:19" x14ac:dyDescent="0.2">
      <c r="A9" s="33"/>
      <c r="B9" s="33"/>
      <c r="C9" s="33"/>
      <c r="D9" s="33"/>
      <c r="E9" s="33"/>
      <c r="F9" s="33"/>
      <c r="G9" s="33"/>
      <c r="H9" s="33"/>
      <c r="I9" s="33"/>
      <c r="J9" s="33"/>
      <c r="K9" s="33"/>
      <c r="L9" s="33"/>
      <c r="M9" s="33"/>
      <c r="N9" s="33"/>
      <c r="O9" s="33"/>
      <c r="P9" s="33"/>
      <c r="Q9" s="33"/>
      <c r="R9" s="33"/>
      <c r="S9" s="33"/>
    </row>
    <row r="10" spans="1:19" x14ac:dyDescent="0.2">
      <c r="A10" s="33"/>
      <c r="B10" s="33"/>
      <c r="C10" s="33"/>
      <c r="D10" s="33"/>
      <c r="E10" s="33"/>
      <c r="F10" s="33"/>
      <c r="G10" s="33"/>
      <c r="H10" s="33"/>
      <c r="I10" s="33"/>
      <c r="J10" s="33"/>
      <c r="K10" s="33"/>
      <c r="L10" s="33"/>
      <c r="M10" s="33"/>
      <c r="N10" s="33"/>
      <c r="O10" s="33"/>
      <c r="P10" s="33"/>
      <c r="Q10" s="33"/>
      <c r="R10" s="33"/>
      <c r="S10" s="33"/>
    </row>
    <row r="11" spans="1:19" x14ac:dyDescent="0.2">
      <c r="A11" s="33"/>
      <c r="B11" s="33"/>
      <c r="C11" s="33"/>
      <c r="D11" s="33"/>
      <c r="E11" s="33"/>
      <c r="F11" s="33"/>
      <c r="G11" s="33"/>
      <c r="H11" s="33"/>
      <c r="I11" s="33"/>
      <c r="J11" s="33"/>
      <c r="K11" s="33"/>
      <c r="L11" s="33"/>
      <c r="M11" s="33"/>
      <c r="N11" s="33"/>
      <c r="O11" s="33"/>
      <c r="P11" s="33"/>
      <c r="Q11" s="33"/>
      <c r="R11" s="33"/>
      <c r="S11" s="33"/>
    </row>
    <row r="12" spans="1:19" x14ac:dyDescent="0.2">
      <c r="A12" s="33"/>
      <c r="B12" s="33"/>
      <c r="C12" s="33"/>
      <c r="D12" s="33"/>
      <c r="E12" s="33"/>
      <c r="F12" s="33"/>
      <c r="G12" s="33"/>
      <c r="H12" s="33"/>
      <c r="I12" s="33"/>
      <c r="J12" s="33"/>
      <c r="K12" s="33"/>
      <c r="L12" s="33"/>
      <c r="M12" s="33"/>
      <c r="N12" s="33"/>
      <c r="O12" s="33"/>
      <c r="P12" s="33"/>
      <c r="Q12" s="33"/>
      <c r="R12" s="33"/>
      <c r="S12" s="33"/>
    </row>
    <row r="13" spans="1:19" x14ac:dyDescent="0.2">
      <c r="A13" s="33"/>
      <c r="B13" s="33"/>
      <c r="C13" s="33"/>
      <c r="D13" s="33"/>
      <c r="E13" s="33"/>
      <c r="F13" s="33"/>
      <c r="G13" s="33"/>
      <c r="H13" s="33"/>
      <c r="I13" s="33"/>
      <c r="J13" s="33"/>
      <c r="K13" s="33"/>
      <c r="L13" s="33"/>
      <c r="M13" s="33"/>
      <c r="N13" s="33"/>
      <c r="O13" s="33"/>
      <c r="P13" s="33"/>
      <c r="Q13" s="33"/>
      <c r="R13" s="33"/>
      <c r="S13" s="33"/>
    </row>
    <row r="14" spans="1:19" x14ac:dyDescent="0.2">
      <c r="A14" s="33"/>
      <c r="B14" s="33"/>
      <c r="C14" s="33"/>
      <c r="D14" s="33"/>
      <c r="E14" s="33"/>
      <c r="F14" s="33"/>
      <c r="G14" s="33"/>
      <c r="H14" s="33"/>
      <c r="I14" s="33"/>
      <c r="J14" s="33"/>
      <c r="K14" s="33"/>
      <c r="L14" s="33"/>
      <c r="M14" s="33"/>
      <c r="N14" s="33"/>
      <c r="O14" s="33"/>
      <c r="P14" s="33"/>
      <c r="Q14" s="33"/>
      <c r="R14" s="33"/>
      <c r="S14" s="33"/>
    </row>
    <row r="15" spans="1:19" x14ac:dyDescent="0.2">
      <c r="A15" s="33"/>
      <c r="B15" s="33"/>
      <c r="C15" s="33"/>
      <c r="D15" s="33"/>
      <c r="E15" s="33"/>
      <c r="F15" s="33"/>
      <c r="G15" s="33"/>
      <c r="H15" s="33"/>
      <c r="I15" s="33"/>
      <c r="J15" s="33"/>
      <c r="K15" s="33"/>
      <c r="L15" s="33"/>
      <c r="M15" s="33"/>
      <c r="N15" s="33"/>
      <c r="O15" s="33"/>
      <c r="P15" s="33"/>
      <c r="Q15" s="33"/>
      <c r="R15" s="33"/>
      <c r="S15" s="33"/>
    </row>
    <row r="16" spans="1:19" x14ac:dyDescent="0.2">
      <c r="A16" s="33"/>
      <c r="B16" s="33"/>
      <c r="C16" s="33"/>
      <c r="D16" s="33"/>
      <c r="E16" s="33"/>
      <c r="F16" s="33"/>
      <c r="G16" s="33"/>
      <c r="H16" s="33"/>
      <c r="I16" s="33"/>
      <c r="J16" s="33"/>
      <c r="K16" s="33"/>
      <c r="L16" s="33"/>
      <c r="M16" s="33"/>
      <c r="N16" s="33"/>
      <c r="O16" s="33"/>
      <c r="P16" s="33"/>
      <c r="Q16" s="33"/>
      <c r="R16" s="33"/>
      <c r="S16" s="33"/>
    </row>
    <row r="17" spans="1:19" x14ac:dyDescent="0.2">
      <c r="A17" s="33"/>
      <c r="B17" s="33"/>
      <c r="C17" s="33"/>
      <c r="D17" s="33"/>
      <c r="E17" s="33"/>
      <c r="F17" s="33"/>
      <c r="G17" s="33"/>
      <c r="H17" s="33"/>
      <c r="I17" s="33"/>
      <c r="J17" s="33"/>
      <c r="K17" s="33"/>
      <c r="L17" s="33"/>
      <c r="M17" s="33"/>
      <c r="N17" s="33"/>
      <c r="O17" s="33"/>
      <c r="P17" s="33"/>
      <c r="Q17" s="33"/>
      <c r="R17" s="33"/>
      <c r="S17" s="33"/>
    </row>
    <row r="18" spans="1:19" x14ac:dyDescent="0.2">
      <c r="A18" s="33"/>
      <c r="B18" s="33"/>
      <c r="C18" s="33"/>
      <c r="D18" s="33"/>
      <c r="E18" s="33"/>
      <c r="F18" s="33"/>
      <c r="G18" s="33"/>
      <c r="H18" s="33"/>
      <c r="I18" s="33"/>
      <c r="J18" s="33"/>
      <c r="K18" s="33"/>
      <c r="L18" s="33"/>
      <c r="M18" s="33"/>
      <c r="N18" s="33"/>
      <c r="O18" s="33"/>
      <c r="P18" s="33"/>
      <c r="Q18" s="33"/>
      <c r="R18" s="33"/>
      <c r="S18" s="33"/>
    </row>
    <row r="19" spans="1:19" x14ac:dyDescent="0.2">
      <c r="A19" s="33"/>
      <c r="B19" s="33"/>
      <c r="C19" s="33"/>
      <c r="D19" s="33"/>
      <c r="E19" s="33"/>
      <c r="F19" s="33"/>
      <c r="G19" s="33"/>
      <c r="H19" s="33"/>
      <c r="I19" s="33"/>
      <c r="J19" s="33"/>
      <c r="K19" s="33"/>
      <c r="L19" s="33"/>
      <c r="M19" s="33"/>
      <c r="N19" s="33"/>
      <c r="O19" s="33"/>
      <c r="P19" s="33"/>
      <c r="Q19" s="33"/>
      <c r="R19" s="33"/>
      <c r="S19" s="33"/>
    </row>
    <row r="20" spans="1:19" x14ac:dyDescent="0.2">
      <c r="A20" s="33"/>
      <c r="B20" s="33"/>
      <c r="C20" s="33"/>
      <c r="D20" s="33"/>
      <c r="E20" s="33"/>
      <c r="F20" s="33"/>
      <c r="G20" s="33"/>
      <c r="H20" s="33"/>
      <c r="I20" s="33"/>
      <c r="J20" s="33"/>
      <c r="K20" s="33"/>
      <c r="L20" s="33"/>
      <c r="M20" s="33"/>
      <c r="N20" s="33"/>
      <c r="O20" s="33"/>
      <c r="P20" s="33"/>
      <c r="Q20" s="33"/>
      <c r="R20" s="33"/>
      <c r="S20" s="33"/>
    </row>
    <row r="21" spans="1:19" x14ac:dyDescent="0.2">
      <c r="A21" s="33"/>
      <c r="B21" s="33"/>
      <c r="C21" s="33"/>
      <c r="D21" s="33"/>
      <c r="E21" s="33"/>
      <c r="F21" s="33"/>
      <c r="G21" s="33"/>
      <c r="H21" s="33"/>
      <c r="I21" s="33"/>
      <c r="J21" s="33"/>
      <c r="K21" s="33"/>
      <c r="L21" s="33"/>
      <c r="M21" s="33"/>
      <c r="N21" s="33"/>
      <c r="O21" s="33"/>
      <c r="P21" s="33"/>
      <c r="Q21" s="33"/>
      <c r="R21" s="33"/>
      <c r="S21" s="33"/>
    </row>
    <row r="22" spans="1:19" x14ac:dyDescent="0.2">
      <c r="A22" s="33"/>
      <c r="B22" s="33"/>
      <c r="C22" s="33"/>
      <c r="D22" s="33"/>
      <c r="E22" s="33"/>
      <c r="F22" s="33"/>
      <c r="G22" s="33"/>
      <c r="H22" s="33"/>
      <c r="I22" s="33"/>
      <c r="J22" s="33"/>
      <c r="K22" s="33"/>
      <c r="L22" s="33"/>
      <c r="M22" s="33"/>
      <c r="N22" s="33"/>
      <c r="O22" s="33"/>
      <c r="P22" s="33"/>
      <c r="Q22" s="33"/>
      <c r="R22" s="33"/>
      <c r="S22" s="33"/>
    </row>
    <row r="23" spans="1:19" x14ac:dyDescent="0.2">
      <c r="A23" s="33"/>
      <c r="B23" s="33"/>
      <c r="C23" s="33"/>
      <c r="D23" s="33"/>
      <c r="E23" s="33"/>
      <c r="F23" s="33"/>
      <c r="G23" s="33"/>
      <c r="H23" s="33"/>
      <c r="I23" s="33"/>
      <c r="J23" s="33"/>
      <c r="K23" s="33"/>
      <c r="L23" s="33"/>
      <c r="M23" s="33"/>
      <c r="N23" s="33"/>
      <c r="O23" s="33"/>
      <c r="P23" s="33"/>
      <c r="Q23" s="33"/>
      <c r="R23" s="33"/>
      <c r="S23" s="33"/>
    </row>
    <row r="24" spans="1:19" x14ac:dyDescent="0.2">
      <c r="A24" s="33"/>
      <c r="B24" s="33"/>
      <c r="C24" s="33"/>
      <c r="D24" s="33"/>
      <c r="E24" s="33"/>
      <c r="F24" s="33"/>
      <c r="G24" s="33"/>
      <c r="H24" s="33"/>
      <c r="I24" s="33"/>
      <c r="J24" s="33"/>
      <c r="K24" s="33"/>
      <c r="L24" s="33"/>
      <c r="M24" s="33"/>
      <c r="N24" s="33"/>
      <c r="O24" s="33"/>
      <c r="P24" s="33"/>
      <c r="Q24" s="33"/>
      <c r="R24" s="33"/>
      <c r="S24" s="33"/>
    </row>
    <row r="25" spans="1:19" x14ac:dyDescent="0.2">
      <c r="A25" s="33"/>
      <c r="B25" s="33"/>
      <c r="C25" s="33"/>
      <c r="D25" s="33"/>
      <c r="E25" s="33"/>
      <c r="F25" s="33"/>
      <c r="G25" s="33"/>
      <c r="H25" s="33"/>
      <c r="I25" s="33"/>
      <c r="J25" s="33"/>
      <c r="K25" s="33"/>
      <c r="L25" s="33"/>
      <c r="M25" s="33"/>
      <c r="N25" s="33"/>
      <c r="O25" s="33"/>
      <c r="P25" s="33"/>
      <c r="Q25" s="33"/>
      <c r="R25" s="33"/>
      <c r="S25" s="33"/>
    </row>
    <row r="26" spans="1:19" x14ac:dyDescent="0.2">
      <c r="A26" s="33"/>
      <c r="B26" s="33"/>
      <c r="C26" s="33"/>
      <c r="D26" s="33"/>
      <c r="E26" s="33"/>
      <c r="F26" s="33"/>
      <c r="G26" s="33"/>
      <c r="H26" s="33"/>
      <c r="I26" s="33"/>
      <c r="J26" s="33"/>
      <c r="K26" s="33"/>
      <c r="L26" s="33"/>
      <c r="M26" s="33"/>
      <c r="N26" s="33"/>
      <c r="O26" s="33"/>
      <c r="P26" s="33"/>
      <c r="Q26" s="33"/>
      <c r="R26" s="33"/>
      <c r="S26" s="33"/>
    </row>
    <row r="27" spans="1:19" x14ac:dyDescent="0.2">
      <c r="A27" s="33"/>
      <c r="B27" s="33"/>
      <c r="C27" s="33"/>
      <c r="D27" s="33"/>
      <c r="E27" s="33"/>
      <c r="F27" s="33"/>
      <c r="G27" s="33"/>
      <c r="H27" s="33"/>
      <c r="I27" s="33"/>
      <c r="J27" s="33"/>
      <c r="K27" s="33"/>
      <c r="L27" s="33"/>
      <c r="M27" s="33"/>
      <c r="N27" s="33"/>
      <c r="O27" s="33"/>
      <c r="P27" s="33"/>
      <c r="Q27" s="33"/>
      <c r="R27" s="33"/>
      <c r="S27" s="33"/>
    </row>
    <row r="28" spans="1:19" x14ac:dyDescent="0.2">
      <c r="A28" s="33"/>
      <c r="B28" s="33"/>
      <c r="C28" s="33"/>
      <c r="D28" s="33"/>
      <c r="E28" s="33"/>
      <c r="F28" s="33"/>
      <c r="G28" s="33"/>
      <c r="H28" s="33"/>
      <c r="I28" s="33"/>
      <c r="J28" s="33"/>
      <c r="K28" s="33"/>
      <c r="L28" s="33"/>
      <c r="M28" s="33"/>
      <c r="N28" s="33"/>
      <c r="O28" s="33"/>
      <c r="P28" s="33"/>
      <c r="Q28" s="33"/>
      <c r="R28" s="33"/>
      <c r="S28" s="33"/>
    </row>
    <row r="29" spans="1:19" x14ac:dyDescent="0.2">
      <c r="A29" s="33"/>
      <c r="B29" s="33"/>
      <c r="C29" s="33"/>
      <c r="D29" s="33"/>
      <c r="E29" s="33"/>
      <c r="F29" s="33"/>
      <c r="G29" s="33"/>
      <c r="H29" s="33"/>
      <c r="I29" s="33"/>
      <c r="J29" s="33"/>
      <c r="K29" s="33"/>
      <c r="L29" s="33"/>
      <c r="M29" s="33"/>
      <c r="N29" s="33"/>
      <c r="O29" s="33"/>
      <c r="P29" s="33"/>
      <c r="Q29" s="33"/>
      <c r="R29" s="33"/>
      <c r="S29" s="33"/>
    </row>
    <row r="30" spans="1:19" x14ac:dyDescent="0.2">
      <c r="A30" s="33"/>
      <c r="B30" s="33"/>
      <c r="C30" s="33"/>
      <c r="D30" s="33"/>
      <c r="E30" s="33"/>
      <c r="F30" s="33"/>
      <c r="G30" s="33"/>
      <c r="H30" s="33"/>
      <c r="I30" s="33"/>
      <c r="J30" s="33"/>
      <c r="K30" s="33"/>
      <c r="L30" s="33"/>
      <c r="M30" s="33"/>
      <c r="N30" s="33"/>
      <c r="O30" s="33"/>
      <c r="P30" s="33"/>
      <c r="Q30" s="33"/>
      <c r="R30" s="33"/>
      <c r="S30" s="33"/>
    </row>
    <row r="31" spans="1:19" x14ac:dyDescent="0.2">
      <c r="A31" s="33"/>
      <c r="B31" s="33"/>
      <c r="C31" s="33"/>
      <c r="D31" s="33"/>
      <c r="E31" s="33"/>
      <c r="F31" s="33"/>
      <c r="G31" s="33"/>
      <c r="H31" s="33"/>
      <c r="I31" s="33"/>
      <c r="J31" s="33"/>
      <c r="K31" s="33"/>
      <c r="L31" s="33"/>
      <c r="M31" s="33"/>
      <c r="N31" s="33"/>
      <c r="O31" s="33"/>
      <c r="P31" s="33"/>
      <c r="Q31" s="33"/>
      <c r="R31" s="33"/>
      <c r="S31" s="33"/>
    </row>
    <row r="32" spans="1:19" x14ac:dyDescent="0.2">
      <c r="A32" s="33"/>
      <c r="B32" s="33"/>
      <c r="C32" s="33"/>
      <c r="D32" s="33"/>
      <c r="E32" s="33"/>
      <c r="F32" s="33"/>
      <c r="G32" s="33"/>
      <c r="H32" s="33"/>
      <c r="I32" s="33"/>
      <c r="J32" s="33"/>
      <c r="K32" s="33"/>
      <c r="L32" s="33"/>
      <c r="M32" s="33"/>
      <c r="N32" s="33"/>
      <c r="O32" s="33"/>
      <c r="P32" s="33"/>
      <c r="Q32" s="33"/>
      <c r="R32" s="33"/>
      <c r="S32" s="33"/>
    </row>
    <row r="33" spans="1:19" x14ac:dyDescent="0.2">
      <c r="A33" s="33"/>
      <c r="B33" s="33"/>
      <c r="C33" s="33"/>
      <c r="D33" s="33"/>
      <c r="E33" s="33"/>
      <c r="F33" s="33"/>
      <c r="G33" s="33"/>
      <c r="H33" s="33"/>
      <c r="I33" s="33"/>
      <c r="J33" s="33"/>
      <c r="K33" s="33"/>
      <c r="L33" s="33"/>
      <c r="M33" s="33"/>
      <c r="N33" s="33"/>
      <c r="O33" s="33"/>
      <c r="P33" s="33"/>
      <c r="Q33" s="33"/>
      <c r="R33" s="33"/>
      <c r="S33" s="33"/>
    </row>
    <row r="34" spans="1:19" x14ac:dyDescent="0.2">
      <c r="A34" s="33"/>
      <c r="B34" s="33"/>
      <c r="C34" s="33"/>
      <c r="D34" s="33"/>
      <c r="E34" s="33"/>
      <c r="F34" s="33"/>
      <c r="G34" s="33"/>
      <c r="H34" s="33"/>
      <c r="I34" s="33"/>
      <c r="J34" s="33"/>
      <c r="K34" s="33"/>
      <c r="L34" s="33"/>
      <c r="M34" s="33"/>
      <c r="N34" s="33"/>
      <c r="O34" s="33"/>
      <c r="P34" s="33"/>
      <c r="Q34" s="33"/>
      <c r="R34" s="33"/>
      <c r="S34" s="33"/>
    </row>
    <row r="35" spans="1:19" x14ac:dyDescent="0.2">
      <c r="A35" s="33"/>
      <c r="B35" s="33"/>
      <c r="C35" s="33"/>
      <c r="D35" s="33"/>
      <c r="E35" s="33"/>
      <c r="F35" s="33"/>
      <c r="G35" s="33"/>
      <c r="H35" s="33"/>
      <c r="I35" s="33"/>
      <c r="J35" s="33"/>
      <c r="K35" s="33"/>
      <c r="L35" s="33"/>
      <c r="M35" s="33"/>
      <c r="N35" s="33"/>
      <c r="O35" s="33"/>
      <c r="P35" s="33"/>
      <c r="Q35" s="33"/>
      <c r="R35" s="33"/>
      <c r="S35" s="33"/>
    </row>
    <row r="36" spans="1:19" x14ac:dyDescent="0.2">
      <c r="A36" s="33"/>
      <c r="B36" s="33"/>
      <c r="C36" s="33"/>
      <c r="D36" s="33"/>
      <c r="E36" s="33"/>
      <c r="F36" s="33"/>
      <c r="G36" s="33"/>
      <c r="H36" s="33"/>
      <c r="I36" s="33"/>
      <c r="J36" s="33"/>
      <c r="K36" s="33"/>
      <c r="L36" s="33"/>
      <c r="M36" s="33"/>
      <c r="N36" s="33"/>
      <c r="O36" s="33"/>
      <c r="P36" s="33"/>
      <c r="Q36" s="33"/>
      <c r="R36" s="33"/>
      <c r="S36" s="33"/>
    </row>
    <row r="37" spans="1:19" x14ac:dyDescent="0.2">
      <c r="A37" s="33"/>
      <c r="B37" s="33"/>
      <c r="C37" s="33"/>
      <c r="D37" s="33"/>
      <c r="E37" s="33"/>
      <c r="F37" s="33"/>
      <c r="G37" s="33"/>
      <c r="H37" s="33"/>
      <c r="I37" s="33"/>
      <c r="J37" s="33"/>
      <c r="K37" s="33"/>
      <c r="L37" s="33"/>
      <c r="M37" s="33"/>
      <c r="N37" s="33"/>
      <c r="O37" s="33"/>
      <c r="P37" s="33"/>
      <c r="Q37" s="33"/>
      <c r="R37" s="33"/>
      <c r="S37" s="33"/>
    </row>
    <row r="38" spans="1:19" x14ac:dyDescent="0.2">
      <c r="A38" s="33"/>
      <c r="B38" s="33"/>
      <c r="C38" s="33"/>
      <c r="D38" s="33"/>
      <c r="E38" s="33"/>
      <c r="F38" s="33"/>
      <c r="G38" s="33"/>
      <c r="H38" s="33"/>
      <c r="I38" s="33"/>
      <c r="J38" s="33"/>
      <c r="K38" s="33"/>
      <c r="L38" s="33"/>
      <c r="M38" s="33"/>
      <c r="N38" s="33"/>
      <c r="O38" s="33"/>
      <c r="P38" s="33"/>
      <c r="Q38" s="33"/>
      <c r="R38" s="33"/>
      <c r="S38" s="33"/>
    </row>
    <row r="39" spans="1:19" x14ac:dyDescent="0.2">
      <c r="A39" s="33"/>
      <c r="B39" s="33"/>
      <c r="C39" s="33"/>
      <c r="D39" s="33"/>
      <c r="E39" s="33"/>
      <c r="F39" s="33"/>
      <c r="G39" s="33"/>
      <c r="H39" s="33"/>
      <c r="I39" s="33"/>
      <c r="J39" s="33"/>
      <c r="K39" s="33"/>
      <c r="L39" s="33"/>
      <c r="M39" s="33"/>
      <c r="N39" s="33"/>
      <c r="O39" s="33"/>
      <c r="P39" s="33"/>
      <c r="Q39" s="33"/>
      <c r="R39" s="33"/>
      <c r="S39" s="33"/>
    </row>
    <row r="40" spans="1:19" x14ac:dyDescent="0.2">
      <c r="A40" s="33"/>
      <c r="B40" s="33"/>
      <c r="C40" s="33"/>
      <c r="D40" s="33"/>
      <c r="E40" s="33"/>
      <c r="F40" s="33"/>
      <c r="G40" s="33"/>
      <c r="H40" s="33"/>
      <c r="I40" s="33"/>
      <c r="J40" s="33"/>
      <c r="K40" s="33"/>
      <c r="L40" s="33"/>
      <c r="M40" s="33"/>
      <c r="N40" s="33"/>
      <c r="O40" s="33"/>
      <c r="P40" s="33"/>
      <c r="Q40" s="33"/>
      <c r="R40" s="33"/>
      <c r="S40" s="33"/>
    </row>
  </sheetData>
  <sheetProtection algorithmName="SHA-512" hashValue="ComQ3YChheIC6r7SjPtCfO50g4qboR3tLKVzRm7hwPjcuJzXRGfv0OekIF5a4cK3+qvCkfVAQP3Fv6s8zwg6qQ==" saltValue="KkN6FOPipLIy9T0IyZStnA==" spinCount="100000" sheet="1" objects="1" scenarios="1"/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S40"/>
  <sheetViews>
    <sheetView rightToLeft="1" workbookViewId="0">
      <selection activeCell="J7" sqref="J7"/>
    </sheetView>
  </sheetViews>
  <sheetFormatPr defaultRowHeight="14.25" x14ac:dyDescent="0.2"/>
  <sheetData>
    <row r="1" spans="1:19" x14ac:dyDescent="0.2">
      <c r="A1" s="33"/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33"/>
      <c r="P1" s="33"/>
      <c r="Q1" s="33"/>
      <c r="R1" s="33"/>
      <c r="S1" s="33"/>
    </row>
    <row r="2" spans="1:19" x14ac:dyDescent="0.2">
      <c r="A2" s="33"/>
      <c r="B2" s="33"/>
      <c r="C2" s="33"/>
      <c r="D2" s="33"/>
      <c r="E2" s="33"/>
      <c r="F2" s="33"/>
      <c r="G2" s="33"/>
      <c r="H2" s="33"/>
      <c r="I2" s="33"/>
      <c r="J2" s="33"/>
      <c r="K2" s="33"/>
      <c r="L2" s="33"/>
      <c r="M2" s="33"/>
      <c r="N2" s="33"/>
      <c r="O2" s="33"/>
      <c r="P2" s="33"/>
      <c r="Q2" s="33"/>
      <c r="R2" s="33"/>
      <c r="S2" s="33"/>
    </row>
    <row r="3" spans="1:19" x14ac:dyDescent="0.2">
      <c r="A3" s="33"/>
      <c r="B3" s="33"/>
      <c r="C3" s="33"/>
      <c r="D3" s="33"/>
      <c r="E3" s="33"/>
      <c r="F3" s="33"/>
      <c r="G3" s="33"/>
      <c r="H3" s="33"/>
      <c r="I3" s="33"/>
      <c r="J3" s="33"/>
      <c r="K3" s="33"/>
      <c r="L3" s="33"/>
      <c r="M3" s="33"/>
      <c r="N3" s="33"/>
      <c r="O3" s="33"/>
      <c r="P3" s="33"/>
      <c r="Q3" s="33"/>
      <c r="R3" s="33"/>
      <c r="S3" s="33"/>
    </row>
    <row r="4" spans="1:19" x14ac:dyDescent="0.2">
      <c r="A4" s="33"/>
      <c r="B4" s="33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  <c r="P4" s="33"/>
      <c r="Q4" s="33"/>
      <c r="R4" s="33"/>
      <c r="S4" s="33"/>
    </row>
    <row r="5" spans="1:19" x14ac:dyDescent="0.2">
      <c r="A5" s="33"/>
      <c r="B5" s="33"/>
      <c r="C5" s="33"/>
      <c r="D5" s="33"/>
      <c r="E5" s="33"/>
      <c r="F5" s="33"/>
      <c r="G5" s="33"/>
      <c r="H5" s="33"/>
      <c r="I5" s="33"/>
      <c r="J5" s="33"/>
      <c r="K5" s="33"/>
      <c r="L5" s="33"/>
      <c r="M5" s="33"/>
      <c r="N5" s="33"/>
      <c r="O5" s="33"/>
      <c r="P5" s="33"/>
      <c r="Q5" s="33"/>
      <c r="R5" s="33"/>
      <c r="S5" s="33"/>
    </row>
    <row r="6" spans="1:19" x14ac:dyDescent="0.2">
      <c r="A6" s="33"/>
      <c r="B6" s="33"/>
      <c r="C6" s="33"/>
      <c r="D6" s="33"/>
      <c r="E6" s="33"/>
      <c r="F6" s="33"/>
      <c r="G6" s="33"/>
      <c r="H6" s="33"/>
      <c r="I6" s="33"/>
      <c r="J6" s="33"/>
      <c r="K6" s="33"/>
      <c r="L6" s="33"/>
      <c r="M6" s="33"/>
      <c r="N6" s="33"/>
      <c r="O6" s="33"/>
      <c r="P6" s="33"/>
      <c r="Q6" s="33"/>
      <c r="R6" s="33"/>
      <c r="S6" s="33"/>
    </row>
    <row r="7" spans="1:19" x14ac:dyDescent="0.2">
      <c r="A7" s="33"/>
      <c r="B7" s="33"/>
      <c r="C7" s="33"/>
      <c r="D7" s="33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  <c r="P7" s="33"/>
      <c r="Q7" s="33"/>
      <c r="R7" s="33"/>
      <c r="S7" s="33"/>
    </row>
    <row r="8" spans="1:19" x14ac:dyDescent="0.2">
      <c r="A8" s="33"/>
      <c r="B8" s="33"/>
      <c r="C8" s="33"/>
      <c r="D8" s="33"/>
      <c r="E8" s="33"/>
      <c r="F8" s="33"/>
      <c r="G8" s="33"/>
      <c r="H8" s="33"/>
      <c r="I8" s="33"/>
      <c r="J8" s="33"/>
      <c r="K8" s="33"/>
      <c r="L8" s="33"/>
      <c r="M8" s="33"/>
      <c r="N8" s="33"/>
      <c r="O8" s="33"/>
      <c r="P8" s="33"/>
      <c r="Q8" s="33"/>
      <c r="R8" s="33"/>
      <c r="S8" s="33"/>
    </row>
    <row r="9" spans="1:19" x14ac:dyDescent="0.2">
      <c r="A9" s="33"/>
      <c r="B9" s="33"/>
      <c r="C9" s="33"/>
      <c r="D9" s="33"/>
      <c r="E9" s="33"/>
      <c r="F9" s="33"/>
      <c r="G9" s="33"/>
      <c r="H9" s="33"/>
      <c r="I9" s="33"/>
      <c r="J9" s="33"/>
      <c r="K9" s="33"/>
      <c r="L9" s="33"/>
      <c r="M9" s="33"/>
      <c r="N9" s="33"/>
      <c r="O9" s="33"/>
      <c r="P9" s="33"/>
      <c r="Q9" s="33"/>
      <c r="R9" s="33"/>
      <c r="S9" s="33"/>
    </row>
    <row r="10" spans="1:19" x14ac:dyDescent="0.2">
      <c r="A10" s="33"/>
      <c r="B10" s="33"/>
      <c r="C10" s="33"/>
      <c r="D10" s="33"/>
      <c r="E10" s="33"/>
      <c r="F10" s="33"/>
      <c r="G10" s="33"/>
      <c r="H10" s="33"/>
      <c r="I10" s="33"/>
      <c r="J10" s="33"/>
      <c r="K10" s="33"/>
      <c r="L10" s="33"/>
      <c r="M10" s="33"/>
      <c r="N10" s="33"/>
      <c r="O10" s="33"/>
      <c r="P10" s="33"/>
      <c r="Q10" s="33"/>
      <c r="R10" s="33"/>
      <c r="S10" s="33"/>
    </row>
    <row r="11" spans="1:19" x14ac:dyDescent="0.2">
      <c r="A11" s="33"/>
      <c r="B11" s="33"/>
      <c r="C11" s="33"/>
      <c r="D11" s="33"/>
      <c r="E11" s="33"/>
      <c r="F11" s="33"/>
      <c r="G11" s="33"/>
      <c r="H11" s="33"/>
      <c r="I11" s="33"/>
      <c r="J11" s="33"/>
      <c r="K11" s="33"/>
      <c r="L11" s="33"/>
      <c r="M11" s="33"/>
      <c r="N11" s="33"/>
      <c r="O11" s="33"/>
      <c r="P11" s="33"/>
      <c r="Q11" s="33"/>
      <c r="R11" s="33"/>
      <c r="S11" s="33"/>
    </row>
    <row r="12" spans="1:19" x14ac:dyDescent="0.2">
      <c r="A12" s="33"/>
      <c r="B12" s="33"/>
      <c r="C12" s="33"/>
      <c r="D12" s="33"/>
      <c r="E12" s="33"/>
      <c r="F12" s="33"/>
      <c r="G12" s="33"/>
      <c r="H12" s="33"/>
      <c r="I12" s="33"/>
      <c r="J12" s="33"/>
      <c r="K12" s="33"/>
      <c r="L12" s="33"/>
      <c r="M12" s="33"/>
      <c r="N12" s="33"/>
      <c r="O12" s="33"/>
      <c r="P12" s="33"/>
      <c r="Q12" s="33"/>
      <c r="R12" s="33"/>
      <c r="S12" s="33"/>
    </row>
    <row r="13" spans="1:19" x14ac:dyDescent="0.2">
      <c r="A13" s="33"/>
      <c r="B13" s="33"/>
      <c r="C13" s="33"/>
      <c r="D13" s="33"/>
      <c r="E13" s="33"/>
      <c r="F13" s="33"/>
      <c r="G13" s="33"/>
      <c r="H13" s="33"/>
      <c r="I13" s="33"/>
      <c r="J13" s="33"/>
      <c r="K13" s="33"/>
      <c r="L13" s="33"/>
      <c r="M13" s="33"/>
      <c r="N13" s="33"/>
      <c r="O13" s="33"/>
      <c r="P13" s="33"/>
      <c r="Q13" s="33"/>
      <c r="R13" s="33"/>
      <c r="S13" s="33"/>
    </row>
    <row r="14" spans="1:19" x14ac:dyDescent="0.2">
      <c r="A14" s="33"/>
      <c r="B14" s="33"/>
      <c r="C14" s="33"/>
      <c r="D14" s="33"/>
      <c r="E14" s="33"/>
      <c r="F14" s="33"/>
      <c r="G14" s="33"/>
      <c r="H14" s="33"/>
      <c r="I14" s="33"/>
      <c r="J14" s="33"/>
      <c r="K14" s="33"/>
      <c r="L14" s="33"/>
      <c r="M14" s="33"/>
      <c r="N14" s="33"/>
      <c r="O14" s="33"/>
      <c r="P14" s="33"/>
      <c r="Q14" s="33"/>
      <c r="R14" s="33"/>
      <c r="S14" s="33"/>
    </row>
    <row r="15" spans="1:19" x14ac:dyDescent="0.2">
      <c r="A15" s="33"/>
      <c r="B15" s="33"/>
      <c r="C15" s="33"/>
      <c r="D15" s="33"/>
      <c r="E15" s="33"/>
      <c r="F15" s="33"/>
      <c r="G15" s="33"/>
      <c r="H15" s="33"/>
      <c r="I15" s="33"/>
      <c r="J15" s="33"/>
      <c r="K15" s="33"/>
      <c r="L15" s="33"/>
      <c r="M15" s="33"/>
      <c r="N15" s="33"/>
      <c r="O15" s="33"/>
      <c r="P15" s="33"/>
      <c r="Q15" s="33"/>
      <c r="R15" s="33"/>
      <c r="S15" s="33"/>
    </row>
    <row r="16" spans="1:19" x14ac:dyDescent="0.2">
      <c r="A16" s="33"/>
      <c r="B16" s="33"/>
      <c r="C16" s="33"/>
      <c r="D16" s="33"/>
      <c r="E16" s="33"/>
      <c r="F16" s="33"/>
      <c r="G16" s="33"/>
      <c r="H16" s="33"/>
      <c r="I16" s="33"/>
      <c r="J16" s="33"/>
      <c r="K16" s="33"/>
      <c r="L16" s="33"/>
      <c r="M16" s="33"/>
      <c r="N16" s="33"/>
      <c r="O16" s="33"/>
      <c r="P16" s="33"/>
      <c r="Q16" s="33"/>
      <c r="R16" s="33"/>
      <c r="S16" s="33"/>
    </row>
    <row r="17" spans="1:19" x14ac:dyDescent="0.2">
      <c r="A17" s="33"/>
      <c r="B17" s="33"/>
      <c r="C17" s="33"/>
      <c r="D17" s="33"/>
      <c r="E17" s="33"/>
      <c r="F17" s="33"/>
      <c r="G17" s="33"/>
      <c r="H17" s="33"/>
      <c r="I17" s="33"/>
      <c r="J17" s="33"/>
      <c r="K17" s="33"/>
      <c r="L17" s="33"/>
      <c r="M17" s="33"/>
      <c r="N17" s="33"/>
      <c r="O17" s="33"/>
      <c r="P17" s="33"/>
      <c r="Q17" s="33"/>
      <c r="R17" s="33"/>
      <c r="S17" s="33"/>
    </row>
    <row r="18" spans="1:19" x14ac:dyDescent="0.2">
      <c r="A18" s="33"/>
      <c r="B18" s="33"/>
      <c r="C18" s="33"/>
      <c r="D18" s="33"/>
      <c r="E18" s="33"/>
      <c r="F18" s="33"/>
      <c r="G18" s="33"/>
      <c r="H18" s="33"/>
      <c r="I18" s="33"/>
      <c r="J18" s="33"/>
      <c r="K18" s="33"/>
      <c r="L18" s="33"/>
      <c r="M18" s="33"/>
      <c r="N18" s="33"/>
      <c r="O18" s="33"/>
      <c r="P18" s="33"/>
      <c r="Q18" s="33"/>
      <c r="R18" s="33"/>
      <c r="S18" s="33"/>
    </row>
    <row r="19" spans="1:19" x14ac:dyDescent="0.2">
      <c r="A19" s="33"/>
      <c r="B19" s="33"/>
      <c r="C19" s="33"/>
      <c r="D19" s="33"/>
      <c r="E19" s="33"/>
      <c r="F19" s="33"/>
      <c r="G19" s="33"/>
      <c r="H19" s="33"/>
      <c r="I19" s="33"/>
      <c r="J19" s="33"/>
      <c r="K19" s="33"/>
      <c r="L19" s="33"/>
      <c r="M19" s="33"/>
      <c r="N19" s="33"/>
      <c r="O19" s="33"/>
      <c r="P19" s="33"/>
      <c r="Q19" s="33"/>
      <c r="R19" s="33"/>
      <c r="S19" s="33"/>
    </row>
    <row r="20" spans="1:19" x14ac:dyDescent="0.2">
      <c r="A20" s="33"/>
      <c r="B20" s="33"/>
      <c r="C20" s="33"/>
      <c r="D20" s="33"/>
      <c r="E20" s="33"/>
      <c r="F20" s="33"/>
      <c r="G20" s="33"/>
      <c r="H20" s="33"/>
      <c r="I20" s="33"/>
      <c r="J20" s="33"/>
      <c r="K20" s="33"/>
      <c r="L20" s="33"/>
      <c r="M20" s="33"/>
      <c r="N20" s="33"/>
      <c r="O20" s="33"/>
      <c r="P20" s="33"/>
      <c r="Q20" s="33"/>
      <c r="R20" s="33"/>
      <c r="S20" s="33"/>
    </row>
    <row r="21" spans="1:19" x14ac:dyDescent="0.2">
      <c r="A21" s="33"/>
      <c r="B21" s="33"/>
      <c r="C21" s="33"/>
      <c r="D21" s="33"/>
      <c r="E21" s="33"/>
      <c r="F21" s="33"/>
      <c r="G21" s="33"/>
      <c r="H21" s="33"/>
      <c r="I21" s="33"/>
      <c r="J21" s="33"/>
      <c r="K21" s="33"/>
      <c r="L21" s="33"/>
      <c r="M21" s="33"/>
      <c r="N21" s="33"/>
      <c r="O21" s="33"/>
      <c r="P21" s="33"/>
      <c r="Q21" s="33"/>
      <c r="R21" s="33"/>
      <c r="S21" s="33"/>
    </row>
    <row r="22" spans="1:19" x14ac:dyDescent="0.2">
      <c r="A22" s="33"/>
      <c r="B22" s="33"/>
      <c r="C22" s="33"/>
      <c r="D22" s="33"/>
      <c r="E22" s="33"/>
      <c r="F22" s="33"/>
      <c r="G22" s="33"/>
      <c r="H22" s="33"/>
      <c r="I22" s="33"/>
      <c r="J22" s="33"/>
      <c r="K22" s="33"/>
      <c r="L22" s="33"/>
      <c r="M22" s="33"/>
      <c r="N22" s="33"/>
      <c r="O22" s="33"/>
      <c r="P22" s="33"/>
      <c r="Q22" s="33"/>
      <c r="R22" s="33"/>
      <c r="S22" s="33"/>
    </row>
    <row r="23" spans="1:19" x14ac:dyDescent="0.2">
      <c r="A23" s="33"/>
      <c r="B23" s="33"/>
      <c r="C23" s="33"/>
      <c r="D23" s="33"/>
      <c r="E23" s="33"/>
      <c r="F23" s="33"/>
      <c r="G23" s="33"/>
      <c r="H23" s="33"/>
      <c r="I23" s="33"/>
      <c r="J23" s="33"/>
      <c r="K23" s="33"/>
      <c r="L23" s="33"/>
      <c r="M23" s="33"/>
      <c r="N23" s="33"/>
      <c r="O23" s="33"/>
      <c r="P23" s="33"/>
      <c r="Q23" s="33"/>
      <c r="R23" s="33"/>
      <c r="S23" s="33"/>
    </row>
    <row r="24" spans="1:19" x14ac:dyDescent="0.2">
      <c r="A24" s="33"/>
      <c r="B24" s="33"/>
      <c r="C24" s="33"/>
      <c r="D24" s="33"/>
      <c r="E24" s="33"/>
      <c r="F24" s="33"/>
      <c r="G24" s="33"/>
      <c r="H24" s="33"/>
      <c r="I24" s="33"/>
      <c r="J24" s="33"/>
      <c r="K24" s="33"/>
      <c r="L24" s="33"/>
      <c r="M24" s="33"/>
      <c r="N24" s="33"/>
      <c r="O24" s="33"/>
      <c r="P24" s="33"/>
      <c r="Q24" s="33"/>
      <c r="R24" s="33"/>
      <c r="S24" s="33"/>
    </row>
    <row r="25" spans="1:19" x14ac:dyDescent="0.2">
      <c r="A25" s="33"/>
      <c r="B25" s="33"/>
      <c r="C25" s="33"/>
      <c r="D25" s="33"/>
      <c r="E25" s="33"/>
      <c r="F25" s="33"/>
      <c r="G25" s="33"/>
      <c r="H25" s="33"/>
      <c r="I25" s="33"/>
      <c r="J25" s="33"/>
      <c r="K25" s="33"/>
      <c r="L25" s="33"/>
      <c r="M25" s="33"/>
      <c r="N25" s="33"/>
      <c r="O25" s="33"/>
      <c r="P25" s="33"/>
      <c r="Q25" s="33"/>
      <c r="R25" s="33"/>
      <c r="S25" s="33"/>
    </row>
    <row r="26" spans="1:19" x14ac:dyDescent="0.2">
      <c r="A26" s="33"/>
      <c r="B26" s="33"/>
      <c r="C26" s="33"/>
      <c r="D26" s="33"/>
      <c r="E26" s="33"/>
      <c r="F26" s="33"/>
      <c r="G26" s="33"/>
      <c r="H26" s="33"/>
      <c r="I26" s="33"/>
      <c r="J26" s="33"/>
      <c r="K26" s="33"/>
      <c r="L26" s="33"/>
      <c r="M26" s="33"/>
      <c r="N26" s="33"/>
      <c r="O26" s="33"/>
      <c r="P26" s="33"/>
      <c r="Q26" s="33"/>
      <c r="R26" s="33"/>
      <c r="S26" s="33"/>
    </row>
    <row r="27" spans="1:19" x14ac:dyDescent="0.2">
      <c r="A27" s="33"/>
      <c r="B27" s="33"/>
      <c r="C27" s="33"/>
      <c r="D27" s="33"/>
      <c r="E27" s="33"/>
      <c r="F27" s="33"/>
      <c r="G27" s="33"/>
      <c r="H27" s="33"/>
      <c r="I27" s="33"/>
      <c r="J27" s="33"/>
      <c r="K27" s="33"/>
      <c r="L27" s="33"/>
      <c r="M27" s="33"/>
      <c r="N27" s="33"/>
      <c r="O27" s="33"/>
      <c r="P27" s="33"/>
      <c r="Q27" s="33"/>
      <c r="R27" s="33"/>
      <c r="S27" s="33"/>
    </row>
    <row r="28" spans="1:19" x14ac:dyDescent="0.2">
      <c r="A28" s="33"/>
      <c r="B28" s="33"/>
      <c r="C28" s="33"/>
      <c r="D28" s="33"/>
      <c r="E28" s="33"/>
      <c r="F28" s="33"/>
      <c r="G28" s="33"/>
      <c r="H28" s="33"/>
      <c r="I28" s="33"/>
      <c r="J28" s="33"/>
      <c r="K28" s="33"/>
      <c r="L28" s="33"/>
      <c r="M28" s="33"/>
      <c r="N28" s="33"/>
      <c r="O28" s="33"/>
      <c r="P28" s="33"/>
      <c r="Q28" s="33"/>
      <c r="R28" s="33"/>
      <c r="S28" s="33"/>
    </row>
    <row r="29" spans="1:19" x14ac:dyDescent="0.2">
      <c r="A29" s="33"/>
      <c r="B29" s="33"/>
      <c r="C29" s="33"/>
      <c r="D29" s="33"/>
      <c r="E29" s="33"/>
      <c r="F29" s="33"/>
      <c r="G29" s="33"/>
      <c r="H29" s="33"/>
      <c r="I29" s="33"/>
      <c r="J29" s="33"/>
      <c r="K29" s="33"/>
      <c r="L29" s="33"/>
      <c r="M29" s="33"/>
      <c r="N29" s="33"/>
      <c r="O29" s="33"/>
      <c r="P29" s="33"/>
      <c r="Q29" s="33"/>
      <c r="R29" s="33"/>
      <c r="S29" s="33"/>
    </row>
    <row r="30" spans="1:19" x14ac:dyDescent="0.2">
      <c r="A30" s="33"/>
      <c r="B30" s="33"/>
      <c r="C30" s="33"/>
      <c r="D30" s="33"/>
      <c r="E30" s="33"/>
      <c r="F30" s="33"/>
      <c r="G30" s="33"/>
      <c r="H30" s="33"/>
      <c r="I30" s="33"/>
      <c r="J30" s="33"/>
      <c r="K30" s="33"/>
      <c r="L30" s="33"/>
      <c r="M30" s="33"/>
      <c r="N30" s="33"/>
      <c r="O30" s="33"/>
      <c r="P30" s="33"/>
      <c r="Q30" s="33"/>
      <c r="R30" s="33"/>
      <c r="S30" s="33"/>
    </row>
    <row r="31" spans="1:19" x14ac:dyDescent="0.2">
      <c r="A31" s="33"/>
      <c r="B31" s="33"/>
      <c r="C31" s="33"/>
      <c r="D31" s="33"/>
      <c r="E31" s="33"/>
      <c r="F31" s="33"/>
      <c r="G31" s="33"/>
      <c r="H31" s="33"/>
      <c r="I31" s="33"/>
      <c r="J31" s="33"/>
      <c r="K31" s="33"/>
      <c r="L31" s="33"/>
      <c r="M31" s="33"/>
      <c r="N31" s="33"/>
      <c r="O31" s="33"/>
      <c r="P31" s="33"/>
      <c r="Q31" s="33"/>
      <c r="R31" s="33"/>
      <c r="S31" s="33"/>
    </row>
    <row r="32" spans="1:19" x14ac:dyDescent="0.2">
      <c r="A32" s="33"/>
      <c r="B32" s="33"/>
      <c r="C32" s="33"/>
      <c r="D32" s="33"/>
      <c r="E32" s="33"/>
      <c r="F32" s="33"/>
      <c r="G32" s="33"/>
      <c r="H32" s="33"/>
      <c r="I32" s="33"/>
      <c r="J32" s="33"/>
      <c r="K32" s="33"/>
      <c r="L32" s="33"/>
      <c r="M32" s="33"/>
      <c r="N32" s="33"/>
      <c r="O32" s="33"/>
      <c r="P32" s="33"/>
      <c r="Q32" s="33"/>
      <c r="R32" s="33"/>
      <c r="S32" s="33"/>
    </row>
    <row r="33" spans="1:19" x14ac:dyDescent="0.2">
      <c r="A33" s="33"/>
      <c r="B33" s="33"/>
      <c r="C33" s="33"/>
      <c r="D33" s="33"/>
      <c r="E33" s="33"/>
      <c r="F33" s="33"/>
      <c r="G33" s="33"/>
      <c r="H33" s="33"/>
      <c r="I33" s="33"/>
      <c r="J33" s="33"/>
      <c r="K33" s="33"/>
      <c r="L33" s="33"/>
      <c r="M33" s="33"/>
      <c r="N33" s="33"/>
      <c r="O33" s="33"/>
      <c r="P33" s="33"/>
      <c r="Q33" s="33"/>
      <c r="R33" s="33"/>
      <c r="S33" s="33"/>
    </row>
    <row r="34" spans="1:19" x14ac:dyDescent="0.2">
      <c r="A34" s="33"/>
      <c r="B34" s="33"/>
      <c r="C34" s="33"/>
      <c r="D34" s="33"/>
      <c r="E34" s="33"/>
      <c r="F34" s="33"/>
      <c r="G34" s="33"/>
      <c r="H34" s="33"/>
      <c r="I34" s="33"/>
      <c r="J34" s="33"/>
      <c r="K34" s="33"/>
      <c r="L34" s="33"/>
      <c r="M34" s="33"/>
      <c r="N34" s="33"/>
      <c r="O34" s="33"/>
      <c r="P34" s="33"/>
      <c r="Q34" s="33"/>
      <c r="R34" s="33"/>
      <c r="S34" s="33"/>
    </row>
    <row r="35" spans="1:19" x14ac:dyDescent="0.2">
      <c r="A35" s="33"/>
      <c r="B35" s="33"/>
      <c r="C35" s="33"/>
      <c r="D35" s="33"/>
      <c r="E35" s="33"/>
      <c r="F35" s="33"/>
      <c r="G35" s="33"/>
      <c r="H35" s="33"/>
      <c r="I35" s="33"/>
      <c r="J35" s="33"/>
      <c r="K35" s="33"/>
      <c r="L35" s="33"/>
      <c r="M35" s="33"/>
      <c r="N35" s="33"/>
      <c r="O35" s="33"/>
      <c r="P35" s="33"/>
      <c r="Q35" s="33"/>
      <c r="R35" s="33"/>
      <c r="S35" s="33"/>
    </row>
    <row r="36" spans="1:19" x14ac:dyDescent="0.2">
      <c r="A36" s="33"/>
      <c r="B36" s="33"/>
      <c r="C36" s="33"/>
      <c r="D36" s="33"/>
      <c r="E36" s="33"/>
      <c r="F36" s="33"/>
      <c r="G36" s="33"/>
      <c r="H36" s="33"/>
      <c r="I36" s="33"/>
      <c r="J36" s="33"/>
      <c r="K36" s="33"/>
      <c r="L36" s="33"/>
      <c r="M36" s="33"/>
      <c r="N36" s="33"/>
      <c r="O36" s="33"/>
      <c r="P36" s="33"/>
      <c r="Q36" s="33"/>
      <c r="R36" s="33"/>
      <c r="S36" s="33"/>
    </row>
    <row r="37" spans="1:19" x14ac:dyDescent="0.2">
      <c r="A37" s="33"/>
      <c r="B37" s="33"/>
      <c r="C37" s="33"/>
      <c r="D37" s="33"/>
      <c r="E37" s="33"/>
      <c r="F37" s="33"/>
      <c r="G37" s="33"/>
      <c r="H37" s="33"/>
      <c r="I37" s="33"/>
      <c r="J37" s="33"/>
      <c r="K37" s="33"/>
      <c r="L37" s="33"/>
      <c r="M37" s="33"/>
      <c r="N37" s="33"/>
      <c r="O37" s="33"/>
      <c r="P37" s="33"/>
      <c r="Q37" s="33"/>
      <c r="R37" s="33"/>
      <c r="S37" s="33"/>
    </row>
    <row r="38" spans="1:19" x14ac:dyDescent="0.2">
      <c r="A38" s="33"/>
      <c r="B38" s="33"/>
      <c r="C38" s="33"/>
      <c r="D38" s="33"/>
      <c r="E38" s="33"/>
      <c r="F38" s="33"/>
      <c r="G38" s="33"/>
      <c r="H38" s="33"/>
      <c r="I38" s="33"/>
      <c r="J38" s="33"/>
      <c r="K38" s="33"/>
      <c r="L38" s="33"/>
      <c r="M38" s="33"/>
      <c r="N38" s="33"/>
      <c r="O38" s="33"/>
      <c r="P38" s="33"/>
      <c r="Q38" s="33"/>
      <c r="R38" s="33"/>
      <c r="S38" s="33"/>
    </row>
    <row r="39" spans="1:19" x14ac:dyDescent="0.2">
      <c r="A39" s="33"/>
      <c r="B39" s="33"/>
      <c r="C39" s="33"/>
      <c r="D39" s="33"/>
      <c r="E39" s="33"/>
      <c r="F39" s="33"/>
      <c r="G39" s="33"/>
      <c r="H39" s="33"/>
      <c r="I39" s="33"/>
      <c r="J39" s="33"/>
      <c r="K39" s="33"/>
      <c r="L39" s="33"/>
      <c r="M39" s="33"/>
      <c r="N39" s="33"/>
      <c r="O39" s="33"/>
      <c r="P39" s="33"/>
      <c r="Q39" s="33"/>
      <c r="R39" s="33"/>
      <c r="S39" s="33"/>
    </row>
    <row r="40" spans="1:19" x14ac:dyDescent="0.2">
      <c r="A40" s="33"/>
      <c r="B40" s="33"/>
      <c r="C40" s="33"/>
      <c r="D40" s="33"/>
      <c r="E40" s="33"/>
      <c r="F40" s="33"/>
      <c r="G40" s="33"/>
      <c r="H40" s="33"/>
      <c r="I40" s="33"/>
      <c r="J40" s="33"/>
      <c r="K40" s="33"/>
      <c r="L40" s="33"/>
      <c r="M40" s="33"/>
      <c r="N40" s="33"/>
      <c r="O40" s="33"/>
      <c r="P40" s="33"/>
      <c r="Q40" s="33"/>
      <c r="R40" s="33"/>
      <c r="S40" s="33"/>
    </row>
  </sheetData>
  <sheetProtection algorithmName="SHA-512" hashValue="6UW9O4bHZfoOwY5PbJ1t+i65CltNvXzRCcjtn5DwU5j6o7KMMoW5n9S7W+3lDMCnFa70Pg8YTzQh73qZO9jPGg==" saltValue="dRSvTg7Q2UKFdjELwzkX5w==" spinCount="100000" sheet="1" objects="1" scenarios="1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S32"/>
  <sheetViews>
    <sheetView rightToLeft="1" workbookViewId="0"/>
  </sheetViews>
  <sheetFormatPr defaultRowHeight="14.25" x14ac:dyDescent="0.2"/>
  <sheetData>
    <row r="1" spans="1:19" x14ac:dyDescent="0.2">
      <c r="A1" s="34"/>
      <c r="B1" s="35"/>
      <c r="C1" s="35"/>
      <c r="D1" s="35"/>
      <c r="E1" s="35"/>
      <c r="F1" s="35"/>
      <c r="G1" s="35"/>
      <c r="H1" s="35"/>
      <c r="I1" s="35"/>
      <c r="J1" s="35"/>
      <c r="K1" s="35"/>
      <c r="L1" s="35"/>
      <c r="M1" s="35"/>
      <c r="N1" s="35"/>
      <c r="O1" s="35"/>
      <c r="P1" s="35"/>
      <c r="Q1" s="35"/>
      <c r="R1" s="35"/>
      <c r="S1" s="36"/>
    </row>
    <row r="2" spans="1:19" x14ac:dyDescent="0.2">
      <c r="A2" s="37"/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  <c r="R2" s="38"/>
      <c r="S2" s="39"/>
    </row>
    <row r="3" spans="1:19" ht="15" thickBot="1" x14ac:dyDescent="0.25">
      <c r="A3" s="37"/>
      <c r="B3" s="38"/>
      <c r="C3" s="38"/>
      <c r="D3" s="38"/>
      <c r="E3" s="38"/>
      <c r="F3" s="38"/>
      <c r="G3" s="38"/>
      <c r="H3" s="38"/>
      <c r="I3" s="38"/>
      <c r="J3" s="38"/>
      <c r="K3" s="38"/>
      <c r="L3" s="38"/>
      <c r="M3" s="38"/>
      <c r="N3" s="38"/>
      <c r="O3" s="38"/>
      <c r="P3" s="38"/>
      <c r="Q3" s="38"/>
      <c r="R3" s="38"/>
      <c r="S3" s="39"/>
    </row>
    <row r="4" spans="1:19" x14ac:dyDescent="0.2">
      <c r="A4" s="37"/>
      <c r="B4" s="38"/>
      <c r="C4" s="38"/>
      <c r="D4" s="38"/>
      <c r="E4" s="127" t="s">
        <v>108</v>
      </c>
      <c r="F4" s="128"/>
      <c r="G4" s="128"/>
      <c r="H4" s="128"/>
      <c r="I4" s="128"/>
      <c r="J4" s="128"/>
      <c r="K4" s="129"/>
      <c r="L4" s="38"/>
      <c r="M4" s="38"/>
      <c r="N4" s="38"/>
      <c r="O4" s="38"/>
      <c r="P4" s="38"/>
      <c r="Q4" s="38"/>
      <c r="R4" s="38"/>
      <c r="S4" s="39"/>
    </row>
    <row r="5" spans="1:19" x14ac:dyDescent="0.2">
      <c r="A5" s="37"/>
      <c r="B5" s="38"/>
      <c r="C5" s="38"/>
      <c r="D5" s="38"/>
      <c r="E5" s="130"/>
      <c r="F5" s="131"/>
      <c r="G5" s="131"/>
      <c r="H5" s="131"/>
      <c r="I5" s="131"/>
      <c r="J5" s="131"/>
      <c r="K5" s="132"/>
      <c r="L5" s="38"/>
      <c r="M5" s="38"/>
      <c r="N5" s="38"/>
      <c r="O5" s="38"/>
      <c r="P5" s="38"/>
      <c r="Q5" s="38"/>
      <c r="R5" s="38"/>
      <c r="S5" s="39"/>
    </row>
    <row r="6" spans="1:19" x14ac:dyDescent="0.2">
      <c r="A6" s="37"/>
      <c r="B6" s="38"/>
      <c r="C6" s="38"/>
      <c r="D6" s="124"/>
      <c r="E6" s="130"/>
      <c r="F6" s="131"/>
      <c r="G6" s="131"/>
      <c r="H6" s="131"/>
      <c r="I6" s="131"/>
      <c r="J6" s="131"/>
      <c r="K6" s="132"/>
      <c r="L6" s="38"/>
      <c r="M6" s="38"/>
      <c r="N6" s="38"/>
      <c r="O6" s="38"/>
      <c r="P6" s="38"/>
      <c r="Q6" s="38"/>
      <c r="R6" s="38"/>
      <c r="S6" s="39"/>
    </row>
    <row r="7" spans="1:19" x14ac:dyDescent="0.2">
      <c r="A7" s="37"/>
      <c r="B7" s="38"/>
      <c r="C7" s="38"/>
      <c r="D7" s="38"/>
      <c r="E7" s="130"/>
      <c r="F7" s="131"/>
      <c r="G7" s="131"/>
      <c r="H7" s="131"/>
      <c r="I7" s="131"/>
      <c r="J7" s="131"/>
      <c r="K7" s="132"/>
      <c r="L7" s="38"/>
      <c r="M7" s="38"/>
      <c r="N7" s="38"/>
      <c r="O7" s="38"/>
      <c r="P7" s="38"/>
      <c r="Q7" s="38"/>
      <c r="R7" s="38"/>
      <c r="S7" s="39"/>
    </row>
    <row r="8" spans="1:19" x14ac:dyDescent="0.2">
      <c r="A8" s="37"/>
      <c r="B8" s="38"/>
      <c r="C8" s="38"/>
      <c r="D8" s="38"/>
      <c r="E8" s="130"/>
      <c r="F8" s="131"/>
      <c r="G8" s="131"/>
      <c r="H8" s="131"/>
      <c r="I8" s="131"/>
      <c r="J8" s="131"/>
      <c r="K8" s="132"/>
      <c r="L8" s="38"/>
      <c r="M8" s="38"/>
      <c r="N8" s="38"/>
      <c r="O8" s="38"/>
      <c r="P8" s="38"/>
      <c r="Q8" s="38"/>
      <c r="R8" s="38"/>
      <c r="S8" s="39"/>
    </row>
    <row r="9" spans="1:19" x14ac:dyDescent="0.2">
      <c r="A9" s="37"/>
      <c r="B9" s="38"/>
      <c r="C9" s="38"/>
      <c r="D9" s="38"/>
      <c r="E9" s="130"/>
      <c r="F9" s="131"/>
      <c r="G9" s="131"/>
      <c r="H9" s="131"/>
      <c r="I9" s="131"/>
      <c r="J9" s="131"/>
      <c r="K9" s="132"/>
      <c r="L9" s="38"/>
      <c r="M9" s="38"/>
      <c r="N9" s="38"/>
      <c r="O9" s="38"/>
      <c r="P9" s="38"/>
      <c r="Q9" s="38"/>
      <c r="R9" s="38"/>
      <c r="S9" s="39"/>
    </row>
    <row r="10" spans="1:19" x14ac:dyDescent="0.2">
      <c r="A10" s="37"/>
      <c r="B10" s="38"/>
      <c r="C10" s="38"/>
      <c r="D10" s="38"/>
      <c r="E10" s="130"/>
      <c r="F10" s="131"/>
      <c r="G10" s="131"/>
      <c r="H10" s="131"/>
      <c r="I10" s="131"/>
      <c r="J10" s="131"/>
      <c r="K10" s="132"/>
      <c r="L10" s="38"/>
      <c r="M10" s="38"/>
      <c r="N10" s="38"/>
      <c r="O10" s="38"/>
      <c r="P10" s="38"/>
      <c r="Q10" s="38"/>
      <c r="R10" s="38"/>
      <c r="S10" s="39"/>
    </row>
    <row r="11" spans="1:19" x14ac:dyDescent="0.2">
      <c r="A11" s="37"/>
      <c r="B11" s="38"/>
      <c r="C11" s="38"/>
      <c r="D11" s="38"/>
      <c r="E11" s="130"/>
      <c r="F11" s="131"/>
      <c r="G11" s="131"/>
      <c r="H11" s="131"/>
      <c r="I11" s="131"/>
      <c r="J11" s="131"/>
      <c r="K11" s="132"/>
      <c r="L11" s="38"/>
      <c r="M11" s="38"/>
      <c r="N11" s="38"/>
      <c r="O11" s="38"/>
      <c r="P11" s="38"/>
      <c r="Q11" s="38"/>
      <c r="R11" s="38"/>
      <c r="S11" s="39"/>
    </row>
    <row r="12" spans="1:19" x14ac:dyDescent="0.2">
      <c r="A12" s="37"/>
      <c r="B12" s="38"/>
      <c r="C12" s="38"/>
      <c r="D12" s="38"/>
      <c r="E12" s="130"/>
      <c r="F12" s="131"/>
      <c r="G12" s="131"/>
      <c r="H12" s="131"/>
      <c r="I12" s="131"/>
      <c r="J12" s="131"/>
      <c r="K12" s="132"/>
      <c r="L12" s="38"/>
      <c r="M12" s="38"/>
      <c r="N12" s="38"/>
      <c r="O12" s="38"/>
      <c r="P12" s="38"/>
      <c r="Q12" s="38"/>
      <c r="R12" s="38"/>
      <c r="S12" s="39"/>
    </row>
    <row r="13" spans="1:19" x14ac:dyDescent="0.2">
      <c r="A13" s="37"/>
      <c r="B13" s="38"/>
      <c r="C13" s="38"/>
      <c r="D13" s="38"/>
      <c r="E13" s="130"/>
      <c r="F13" s="131"/>
      <c r="G13" s="131"/>
      <c r="H13" s="131"/>
      <c r="I13" s="131"/>
      <c r="J13" s="131"/>
      <c r="K13" s="132"/>
      <c r="L13" s="38"/>
      <c r="M13" s="38"/>
      <c r="N13" s="38"/>
      <c r="O13" s="38"/>
      <c r="P13" s="38"/>
      <c r="Q13" s="38"/>
      <c r="R13" s="38"/>
      <c r="S13" s="39"/>
    </row>
    <row r="14" spans="1:19" x14ac:dyDescent="0.2">
      <c r="A14" s="37"/>
      <c r="B14" s="38"/>
      <c r="C14" s="38"/>
      <c r="D14" s="38"/>
      <c r="E14" s="130"/>
      <c r="F14" s="131"/>
      <c r="G14" s="131"/>
      <c r="H14" s="131"/>
      <c r="I14" s="131"/>
      <c r="J14" s="131"/>
      <c r="K14" s="132"/>
      <c r="L14" s="38"/>
      <c r="M14" s="38"/>
      <c r="N14" s="38"/>
      <c r="O14" s="38"/>
      <c r="P14" s="38"/>
      <c r="Q14" s="38"/>
      <c r="R14" s="38"/>
      <c r="S14" s="39"/>
    </row>
    <row r="15" spans="1:19" x14ac:dyDescent="0.2">
      <c r="A15" s="37"/>
      <c r="B15" s="38"/>
      <c r="C15" s="38"/>
      <c r="D15" s="38"/>
      <c r="E15" s="130"/>
      <c r="F15" s="131"/>
      <c r="G15" s="131"/>
      <c r="H15" s="131"/>
      <c r="I15" s="131"/>
      <c r="J15" s="131"/>
      <c r="K15" s="132"/>
      <c r="L15" s="38"/>
      <c r="M15" s="38"/>
      <c r="N15" s="38"/>
      <c r="O15" s="38"/>
      <c r="P15" s="38"/>
      <c r="Q15" s="38"/>
      <c r="R15" s="38"/>
      <c r="S15" s="39"/>
    </row>
    <row r="16" spans="1:19" x14ac:dyDescent="0.2">
      <c r="A16" s="37"/>
      <c r="B16" s="38"/>
      <c r="C16" s="38"/>
      <c r="D16" s="38"/>
      <c r="E16" s="130"/>
      <c r="F16" s="131"/>
      <c r="G16" s="131"/>
      <c r="H16" s="131"/>
      <c r="I16" s="131"/>
      <c r="J16" s="131"/>
      <c r="K16" s="132"/>
      <c r="L16" s="38"/>
      <c r="M16" s="38"/>
      <c r="N16" s="38"/>
      <c r="O16" s="38"/>
      <c r="P16" s="38"/>
      <c r="Q16" s="38"/>
      <c r="R16" s="38"/>
      <c r="S16" s="39"/>
    </row>
    <row r="17" spans="1:19" x14ac:dyDescent="0.2">
      <c r="A17" s="37"/>
      <c r="B17" s="38"/>
      <c r="C17" s="38"/>
      <c r="D17" s="38"/>
      <c r="E17" s="130"/>
      <c r="F17" s="131"/>
      <c r="G17" s="131"/>
      <c r="H17" s="131"/>
      <c r="I17" s="131"/>
      <c r="J17" s="131"/>
      <c r="K17" s="132"/>
      <c r="L17" s="38"/>
      <c r="M17" s="38"/>
      <c r="N17" s="38"/>
      <c r="O17" s="38"/>
      <c r="P17" s="38"/>
      <c r="Q17" s="38"/>
      <c r="R17" s="38"/>
      <c r="S17" s="39"/>
    </row>
    <row r="18" spans="1:19" x14ac:dyDescent="0.2">
      <c r="A18" s="37"/>
      <c r="B18" s="38"/>
      <c r="C18" s="38"/>
      <c r="D18" s="38"/>
      <c r="E18" s="130"/>
      <c r="F18" s="131"/>
      <c r="G18" s="131"/>
      <c r="H18" s="131"/>
      <c r="I18" s="131"/>
      <c r="J18" s="131"/>
      <c r="K18" s="132"/>
      <c r="L18" s="38"/>
      <c r="M18" s="38"/>
      <c r="N18" s="38"/>
      <c r="O18" s="38"/>
      <c r="P18" s="38"/>
      <c r="Q18" s="38"/>
      <c r="R18" s="38"/>
      <c r="S18" s="39"/>
    </row>
    <row r="19" spans="1:19" x14ac:dyDescent="0.2">
      <c r="A19" s="37"/>
      <c r="B19" s="38"/>
      <c r="C19" s="38"/>
      <c r="D19" s="38"/>
      <c r="E19" s="130"/>
      <c r="F19" s="131"/>
      <c r="G19" s="131"/>
      <c r="H19" s="131"/>
      <c r="I19" s="131"/>
      <c r="J19" s="131"/>
      <c r="K19" s="132"/>
      <c r="L19" s="38"/>
      <c r="M19" s="38"/>
      <c r="N19" s="38"/>
      <c r="O19" s="38"/>
      <c r="P19" s="38"/>
      <c r="Q19" s="38"/>
      <c r="R19" s="38"/>
      <c r="S19" s="39"/>
    </row>
    <row r="20" spans="1:19" x14ac:dyDescent="0.2">
      <c r="A20" s="37"/>
      <c r="B20" s="38"/>
      <c r="C20" s="38"/>
      <c r="D20" s="38"/>
      <c r="E20" s="130"/>
      <c r="F20" s="131"/>
      <c r="G20" s="131"/>
      <c r="H20" s="131"/>
      <c r="I20" s="131"/>
      <c r="J20" s="131"/>
      <c r="K20" s="132"/>
      <c r="L20" s="38"/>
      <c r="M20" s="38"/>
      <c r="N20" s="38"/>
      <c r="O20" s="38"/>
      <c r="P20" s="38"/>
      <c r="Q20" s="38"/>
      <c r="R20" s="38"/>
      <c r="S20" s="39"/>
    </row>
    <row r="21" spans="1:19" x14ac:dyDescent="0.2">
      <c r="A21" s="37"/>
      <c r="B21" s="38"/>
      <c r="C21" s="38"/>
      <c r="D21" s="38"/>
      <c r="E21" s="130"/>
      <c r="F21" s="131"/>
      <c r="G21" s="131"/>
      <c r="H21" s="131"/>
      <c r="I21" s="131"/>
      <c r="J21" s="131"/>
      <c r="K21" s="132"/>
      <c r="L21" s="38"/>
      <c r="M21" s="38"/>
      <c r="N21" s="38"/>
      <c r="O21" s="38"/>
      <c r="P21" s="38"/>
      <c r="Q21" s="38"/>
      <c r="R21" s="38"/>
      <c r="S21" s="39"/>
    </row>
    <row r="22" spans="1:19" ht="15" thickBot="1" x14ac:dyDescent="0.25">
      <c r="A22" s="37"/>
      <c r="B22" s="38"/>
      <c r="C22" s="38"/>
      <c r="D22" s="38"/>
      <c r="E22" s="133"/>
      <c r="F22" s="134"/>
      <c r="G22" s="134"/>
      <c r="H22" s="134"/>
      <c r="I22" s="134"/>
      <c r="J22" s="134"/>
      <c r="K22" s="135"/>
      <c r="L22" s="38"/>
      <c r="M22" s="38"/>
      <c r="N22" s="38"/>
      <c r="O22" s="38"/>
      <c r="P22" s="38"/>
      <c r="Q22" s="38"/>
      <c r="R22" s="38"/>
      <c r="S22" s="39"/>
    </row>
    <row r="23" spans="1:19" x14ac:dyDescent="0.2">
      <c r="A23" s="37"/>
      <c r="B23" s="38"/>
      <c r="C23" s="38"/>
      <c r="D23" s="38"/>
      <c r="E23" s="38"/>
      <c r="F23" s="38"/>
      <c r="G23" s="38"/>
      <c r="H23" s="38"/>
      <c r="I23" s="38"/>
      <c r="J23" s="38"/>
      <c r="K23" s="38"/>
      <c r="L23" s="38"/>
      <c r="M23" s="38"/>
      <c r="N23" s="38"/>
      <c r="O23" s="38"/>
      <c r="P23" s="38"/>
      <c r="Q23" s="38"/>
      <c r="R23" s="38"/>
      <c r="S23" s="39"/>
    </row>
    <row r="24" spans="1:19" x14ac:dyDescent="0.2">
      <c r="A24" s="37"/>
      <c r="B24" s="38"/>
      <c r="C24" s="38"/>
      <c r="D24" s="38"/>
      <c r="E24" s="38"/>
      <c r="F24" s="38"/>
      <c r="G24" s="38"/>
      <c r="H24" s="38"/>
      <c r="I24" s="38"/>
      <c r="J24" s="38"/>
      <c r="K24" s="38"/>
      <c r="L24" s="38"/>
      <c r="M24" s="38"/>
      <c r="N24" s="38"/>
      <c r="O24" s="38"/>
      <c r="P24" s="38"/>
      <c r="Q24" s="38"/>
      <c r="R24" s="38"/>
      <c r="S24" s="39"/>
    </row>
    <row r="25" spans="1:19" x14ac:dyDescent="0.2">
      <c r="A25" s="33"/>
      <c r="B25" s="33"/>
      <c r="C25" s="33"/>
      <c r="D25" s="33"/>
      <c r="E25" s="33"/>
      <c r="F25" s="33"/>
      <c r="G25" s="33"/>
      <c r="H25" s="33"/>
      <c r="I25" s="33"/>
      <c r="J25" s="33"/>
      <c r="K25" s="33"/>
      <c r="L25" s="33"/>
      <c r="M25" s="33"/>
      <c r="N25" s="33"/>
      <c r="O25" s="33"/>
      <c r="P25" s="33"/>
      <c r="Q25" s="33"/>
      <c r="R25" s="33"/>
      <c r="S25" s="33"/>
    </row>
    <row r="26" spans="1:19" x14ac:dyDescent="0.2">
      <c r="A26" s="33"/>
      <c r="B26" s="33"/>
      <c r="C26" s="33"/>
      <c r="D26" s="33"/>
      <c r="E26" s="33"/>
      <c r="F26" s="33"/>
      <c r="G26" s="33"/>
      <c r="H26" s="33"/>
      <c r="I26" s="33"/>
      <c r="J26" s="33"/>
      <c r="K26" s="33"/>
      <c r="L26" s="33"/>
      <c r="M26" s="33"/>
      <c r="N26" s="33"/>
      <c r="O26" s="33"/>
      <c r="P26" s="33"/>
      <c r="Q26" s="33"/>
      <c r="R26" s="33"/>
      <c r="S26" s="33"/>
    </row>
    <row r="27" spans="1:19" x14ac:dyDescent="0.2">
      <c r="A27" s="33"/>
      <c r="B27" s="33"/>
      <c r="C27" s="33"/>
      <c r="D27" s="33"/>
      <c r="E27" s="33"/>
      <c r="F27" s="33"/>
      <c r="G27" s="33"/>
      <c r="H27" s="33"/>
      <c r="I27" s="33"/>
      <c r="J27" s="33"/>
      <c r="K27" s="33"/>
      <c r="L27" s="33"/>
      <c r="M27" s="33"/>
      <c r="N27" s="33"/>
      <c r="O27" s="33"/>
      <c r="P27" s="33"/>
      <c r="Q27" s="33"/>
      <c r="R27" s="33"/>
      <c r="S27" s="33"/>
    </row>
    <row r="28" spans="1:19" x14ac:dyDescent="0.2">
      <c r="A28" s="33"/>
      <c r="B28" s="33"/>
      <c r="C28" s="33"/>
      <c r="D28" s="33"/>
      <c r="E28" s="33"/>
      <c r="F28" s="33"/>
      <c r="G28" s="33"/>
      <c r="H28" s="33"/>
      <c r="I28" s="33"/>
      <c r="J28" s="33"/>
      <c r="K28" s="33"/>
      <c r="L28" s="33"/>
      <c r="M28" s="33"/>
      <c r="N28" s="33"/>
      <c r="O28" s="33"/>
      <c r="P28" s="33"/>
      <c r="Q28" s="33"/>
      <c r="R28" s="33"/>
      <c r="S28" s="33"/>
    </row>
    <row r="29" spans="1:19" x14ac:dyDescent="0.2">
      <c r="A29" s="33"/>
      <c r="B29" s="33"/>
      <c r="C29" s="33"/>
      <c r="D29" s="33"/>
      <c r="E29" s="33"/>
      <c r="F29" s="33"/>
      <c r="G29" s="33"/>
      <c r="H29" s="33"/>
      <c r="I29" s="33"/>
      <c r="J29" s="33"/>
      <c r="K29" s="33"/>
      <c r="L29" s="33"/>
      <c r="M29" s="33"/>
      <c r="N29" s="33"/>
      <c r="O29" s="33"/>
      <c r="P29" s="33"/>
      <c r="Q29" s="33"/>
      <c r="R29" s="33"/>
      <c r="S29" s="33"/>
    </row>
    <row r="30" spans="1:19" x14ac:dyDescent="0.2">
      <c r="A30" s="33"/>
      <c r="B30" s="33"/>
      <c r="C30" s="33"/>
      <c r="D30" s="33"/>
      <c r="E30" s="33"/>
      <c r="F30" s="33"/>
      <c r="G30" s="33"/>
      <c r="H30" s="33"/>
      <c r="I30" s="33"/>
      <c r="J30" s="33"/>
      <c r="K30" s="33"/>
      <c r="L30" s="33"/>
      <c r="M30" s="33"/>
      <c r="N30" s="33"/>
      <c r="O30" s="33"/>
      <c r="P30" s="33"/>
      <c r="Q30" s="33"/>
      <c r="R30" s="33"/>
      <c r="S30" s="33"/>
    </row>
    <row r="31" spans="1:19" x14ac:dyDescent="0.2">
      <c r="A31" s="33"/>
      <c r="B31" s="33"/>
      <c r="C31" s="33"/>
      <c r="D31" s="33"/>
      <c r="E31" s="33"/>
      <c r="F31" s="33"/>
      <c r="G31" s="33"/>
      <c r="H31" s="33"/>
      <c r="I31" s="33"/>
      <c r="J31" s="33"/>
      <c r="K31" s="33"/>
      <c r="L31" s="33"/>
      <c r="M31" s="33"/>
      <c r="N31" s="33"/>
      <c r="O31" s="33"/>
      <c r="P31" s="33"/>
      <c r="Q31" s="33"/>
      <c r="R31" s="33"/>
      <c r="S31" s="33"/>
    </row>
    <row r="32" spans="1:19" x14ac:dyDescent="0.2">
      <c r="A32" s="33"/>
      <c r="B32" s="33"/>
      <c r="C32" s="33"/>
      <c r="D32" s="33"/>
      <c r="E32" s="33"/>
      <c r="F32" s="33"/>
      <c r="G32" s="33"/>
      <c r="H32" s="33"/>
      <c r="I32" s="33"/>
      <c r="J32" s="33"/>
      <c r="K32" s="33"/>
      <c r="L32" s="33"/>
      <c r="M32" s="33"/>
      <c r="N32" s="33"/>
      <c r="O32" s="33"/>
      <c r="P32" s="33"/>
      <c r="Q32" s="33"/>
      <c r="R32" s="33"/>
      <c r="S32" s="33"/>
    </row>
  </sheetData>
  <sheetProtection algorithmName="SHA-512" hashValue="iAt0LrrGQFGnRfU53588SSQkLxTr8XEAI/gbGDy2fNyr6owt9+Zrg7JWd9QpT9ipz4Wt3Kiz5ahucwP0IzReNA==" saltValue="Fuog+5NwkIgimieT4Fi+6w==" spinCount="100000" sheet="1" objects="1" scenarios="1"/>
  <mergeCells count="1">
    <mergeCell ref="E4:K22"/>
  </mergeCells>
  <pageMargins left="0.7" right="0.7" top="0.75" bottom="0.75" header="0.3" footer="0.3"/>
  <pageSetup paperSize="9" orientation="portrait" horizontalDpi="1200" verticalDpi="1200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S40"/>
  <sheetViews>
    <sheetView rightToLeft="1" workbookViewId="0"/>
  </sheetViews>
  <sheetFormatPr defaultRowHeight="14.25" x14ac:dyDescent="0.2"/>
  <sheetData>
    <row r="1" spans="1:19" x14ac:dyDescent="0.2">
      <c r="A1" s="33"/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33"/>
      <c r="P1" s="33"/>
      <c r="Q1" s="33"/>
      <c r="R1" s="33"/>
      <c r="S1" s="33"/>
    </row>
    <row r="2" spans="1:19" x14ac:dyDescent="0.2">
      <c r="A2" s="33"/>
      <c r="B2" s="33"/>
      <c r="C2" s="33"/>
      <c r="D2" s="33"/>
      <c r="E2" s="33"/>
      <c r="F2" s="33"/>
      <c r="G2" s="33"/>
      <c r="H2" s="33"/>
      <c r="I2" s="33"/>
      <c r="J2" s="33"/>
      <c r="K2" s="33"/>
      <c r="L2" s="33"/>
      <c r="M2" s="33"/>
      <c r="N2" s="33"/>
      <c r="O2" s="33"/>
      <c r="P2" s="33"/>
      <c r="Q2" s="33"/>
      <c r="R2" s="33"/>
      <c r="S2" s="33"/>
    </row>
    <row r="3" spans="1:19" x14ac:dyDescent="0.2">
      <c r="A3" s="33"/>
      <c r="B3" s="33"/>
      <c r="C3" s="33"/>
      <c r="D3" s="33"/>
      <c r="E3" s="33"/>
      <c r="F3" s="33"/>
      <c r="G3" s="33"/>
      <c r="H3" s="33"/>
      <c r="I3" s="33"/>
      <c r="J3" s="33"/>
      <c r="K3" s="33"/>
      <c r="L3" s="33"/>
      <c r="M3" s="33"/>
      <c r="N3" s="33"/>
      <c r="O3" s="33"/>
      <c r="P3" s="33"/>
      <c r="Q3" s="33"/>
      <c r="R3" s="33"/>
      <c r="S3" s="33"/>
    </row>
    <row r="4" spans="1:19" x14ac:dyDescent="0.2">
      <c r="A4" s="33"/>
      <c r="B4" s="33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  <c r="P4" s="33"/>
      <c r="Q4" s="33"/>
      <c r="R4" s="33"/>
      <c r="S4" s="33"/>
    </row>
    <row r="5" spans="1:19" x14ac:dyDescent="0.2">
      <c r="A5" s="33"/>
      <c r="B5" s="33"/>
      <c r="C5" s="33"/>
      <c r="D5" s="33"/>
      <c r="E5" s="33"/>
      <c r="F5" s="33"/>
      <c r="G5" s="33"/>
      <c r="H5" s="33"/>
      <c r="I5" s="33"/>
      <c r="J5" s="33"/>
      <c r="K5" s="33"/>
      <c r="L5" s="33"/>
      <c r="M5" s="33"/>
      <c r="N5" s="33"/>
      <c r="O5" s="33"/>
      <c r="P5" s="33"/>
      <c r="Q5" s="33"/>
      <c r="R5" s="33"/>
      <c r="S5" s="33"/>
    </row>
    <row r="6" spans="1:19" x14ac:dyDescent="0.2">
      <c r="A6" s="33"/>
      <c r="B6" s="33"/>
      <c r="C6" s="33"/>
      <c r="D6" s="33"/>
      <c r="E6" s="33"/>
      <c r="F6" s="33"/>
      <c r="G6" s="33"/>
      <c r="H6" s="33"/>
      <c r="I6" s="33"/>
      <c r="J6" s="33"/>
      <c r="K6" s="33"/>
      <c r="L6" s="33"/>
      <c r="M6" s="33"/>
      <c r="N6" s="33"/>
      <c r="O6" s="33"/>
      <c r="P6" s="33"/>
      <c r="Q6" s="33"/>
      <c r="R6" s="33"/>
      <c r="S6" s="33"/>
    </row>
    <row r="7" spans="1:19" x14ac:dyDescent="0.2">
      <c r="A7" s="33"/>
      <c r="B7" s="33"/>
      <c r="C7" s="33"/>
      <c r="D7" s="33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  <c r="P7" s="33"/>
      <c r="Q7" s="33"/>
      <c r="R7" s="33"/>
      <c r="S7" s="33"/>
    </row>
    <row r="8" spans="1:19" x14ac:dyDescent="0.2">
      <c r="A8" s="33"/>
      <c r="B8" s="33"/>
      <c r="C8" s="33"/>
      <c r="D8" s="33"/>
      <c r="E8" s="33"/>
      <c r="F8" s="33"/>
      <c r="G8" s="33"/>
      <c r="H8" s="33"/>
      <c r="I8" s="33"/>
      <c r="J8" s="33"/>
      <c r="K8" s="33"/>
      <c r="L8" s="33"/>
      <c r="M8" s="33"/>
      <c r="N8" s="33"/>
      <c r="O8" s="33"/>
      <c r="P8" s="33"/>
      <c r="Q8" s="33"/>
      <c r="R8" s="33"/>
      <c r="S8" s="33"/>
    </row>
    <row r="9" spans="1:19" x14ac:dyDescent="0.2">
      <c r="A9" s="33"/>
      <c r="B9" s="33"/>
      <c r="C9" s="33"/>
      <c r="D9" s="33"/>
      <c r="E9" s="33"/>
      <c r="F9" s="33"/>
      <c r="G9" s="33"/>
      <c r="H9" s="33"/>
      <c r="I9" s="33"/>
      <c r="J9" s="33"/>
      <c r="K9" s="33"/>
      <c r="L9" s="33"/>
      <c r="M9" s="33"/>
      <c r="N9" s="33"/>
      <c r="O9" s="33"/>
      <c r="P9" s="33"/>
      <c r="Q9" s="33"/>
      <c r="R9" s="33"/>
      <c r="S9" s="33"/>
    </row>
    <row r="10" spans="1:19" x14ac:dyDescent="0.2">
      <c r="A10" s="33"/>
      <c r="B10" s="33"/>
      <c r="C10" s="33"/>
      <c r="D10" s="33"/>
      <c r="E10" s="33"/>
      <c r="F10" s="33"/>
      <c r="G10" s="33"/>
      <c r="H10" s="33"/>
      <c r="I10" s="33"/>
      <c r="J10" s="33"/>
      <c r="K10" s="33"/>
      <c r="L10" s="33"/>
      <c r="M10" s="33"/>
      <c r="N10" s="33"/>
      <c r="O10" s="33"/>
      <c r="P10" s="33"/>
      <c r="Q10" s="33"/>
      <c r="R10" s="33"/>
      <c r="S10" s="33"/>
    </row>
    <row r="11" spans="1:19" x14ac:dyDescent="0.2">
      <c r="A11" s="33"/>
      <c r="B11" s="33"/>
      <c r="C11" s="33"/>
      <c r="D11" s="33"/>
      <c r="E11" s="33"/>
      <c r="F11" s="33"/>
      <c r="G11" s="33"/>
      <c r="H11" s="33"/>
      <c r="I11" s="33"/>
      <c r="J11" s="33"/>
      <c r="K11" s="33"/>
      <c r="L11" s="33"/>
      <c r="M11" s="33"/>
      <c r="N11" s="33"/>
      <c r="O11" s="33"/>
      <c r="P11" s="33"/>
      <c r="Q11" s="33"/>
      <c r="R11" s="33"/>
      <c r="S11" s="33"/>
    </row>
    <row r="12" spans="1:19" x14ac:dyDescent="0.2">
      <c r="A12" s="33"/>
      <c r="B12" s="33"/>
      <c r="C12" s="33"/>
      <c r="D12" s="33"/>
      <c r="E12" s="33"/>
      <c r="F12" s="33"/>
      <c r="G12" s="33"/>
      <c r="H12" s="33"/>
      <c r="I12" s="33"/>
      <c r="J12" s="33"/>
      <c r="K12" s="33"/>
      <c r="L12" s="33"/>
      <c r="M12" s="33"/>
      <c r="N12" s="33"/>
      <c r="O12" s="33"/>
      <c r="P12" s="33"/>
      <c r="Q12" s="33"/>
      <c r="R12" s="33"/>
      <c r="S12" s="33"/>
    </row>
    <row r="13" spans="1:19" x14ac:dyDescent="0.2">
      <c r="A13" s="33"/>
      <c r="B13" s="33"/>
      <c r="C13" s="33"/>
      <c r="D13" s="33"/>
      <c r="E13" s="33"/>
      <c r="F13" s="33"/>
      <c r="G13" s="33"/>
      <c r="H13" s="33"/>
      <c r="I13" s="33"/>
      <c r="J13" s="33"/>
      <c r="K13" s="33"/>
      <c r="L13" s="33"/>
      <c r="M13" s="33"/>
      <c r="N13" s="33"/>
      <c r="O13" s="33"/>
      <c r="P13" s="33"/>
      <c r="Q13" s="33"/>
      <c r="R13" s="33"/>
      <c r="S13" s="33"/>
    </row>
    <row r="14" spans="1:19" x14ac:dyDescent="0.2">
      <c r="A14" s="33"/>
      <c r="B14" s="33"/>
      <c r="C14" s="33"/>
      <c r="D14" s="33"/>
      <c r="E14" s="33"/>
      <c r="F14" s="33"/>
      <c r="G14" s="33"/>
      <c r="H14" s="33"/>
      <c r="I14" s="33"/>
      <c r="J14" s="33"/>
      <c r="K14" s="33"/>
      <c r="L14" s="33"/>
      <c r="M14" s="33"/>
      <c r="N14" s="33"/>
      <c r="O14" s="33"/>
      <c r="P14" s="33"/>
      <c r="Q14" s="33"/>
      <c r="R14" s="33"/>
      <c r="S14" s="33"/>
    </row>
    <row r="15" spans="1:19" x14ac:dyDescent="0.2">
      <c r="A15" s="33"/>
      <c r="B15" s="33"/>
      <c r="C15" s="33"/>
      <c r="D15" s="33"/>
      <c r="E15" s="33"/>
      <c r="F15" s="33"/>
      <c r="G15" s="33"/>
      <c r="H15" s="33"/>
      <c r="I15" s="33"/>
      <c r="J15" s="33"/>
      <c r="K15" s="33"/>
      <c r="L15" s="33"/>
      <c r="M15" s="33"/>
      <c r="N15" s="33"/>
      <c r="O15" s="33"/>
      <c r="P15" s="33"/>
      <c r="Q15" s="33"/>
      <c r="R15" s="33"/>
      <c r="S15" s="33"/>
    </row>
    <row r="16" spans="1:19" x14ac:dyDescent="0.2">
      <c r="A16" s="33"/>
      <c r="B16" s="33"/>
      <c r="C16" s="33"/>
      <c r="D16" s="33"/>
      <c r="E16" s="33"/>
      <c r="F16" s="33"/>
      <c r="G16" s="33"/>
      <c r="H16" s="33"/>
      <c r="I16" s="33"/>
      <c r="J16" s="33"/>
      <c r="K16" s="33"/>
      <c r="L16" s="33"/>
      <c r="M16" s="33"/>
      <c r="N16" s="33"/>
      <c r="O16" s="33"/>
      <c r="P16" s="33"/>
      <c r="Q16" s="33"/>
      <c r="R16" s="33"/>
      <c r="S16" s="33"/>
    </row>
    <row r="17" spans="1:19" x14ac:dyDescent="0.2">
      <c r="A17" s="33"/>
      <c r="B17" s="33"/>
      <c r="C17" s="33"/>
      <c r="D17" s="33"/>
      <c r="E17" s="33"/>
      <c r="F17" s="33"/>
      <c r="G17" s="33"/>
      <c r="H17" s="33"/>
      <c r="I17" s="33"/>
      <c r="J17" s="33"/>
      <c r="K17" s="33"/>
      <c r="L17" s="33"/>
      <c r="M17" s="33"/>
      <c r="N17" s="33"/>
      <c r="O17" s="33"/>
      <c r="P17" s="33"/>
      <c r="Q17" s="33"/>
      <c r="R17" s="33"/>
      <c r="S17" s="33"/>
    </row>
    <row r="18" spans="1:19" x14ac:dyDescent="0.2">
      <c r="A18" s="33"/>
      <c r="B18" s="33"/>
      <c r="C18" s="33"/>
      <c r="D18" s="33"/>
      <c r="E18" s="33"/>
      <c r="F18" s="33"/>
      <c r="G18" s="33"/>
      <c r="H18" s="33"/>
      <c r="I18" s="33"/>
      <c r="J18" s="33"/>
      <c r="K18" s="33"/>
      <c r="L18" s="33"/>
      <c r="M18" s="33"/>
      <c r="N18" s="33"/>
      <c r="O18" s="33"/>
      <c r="P18" s="33"/>
      <c r="Q18" s="33"/>
      <c r="R18" s="33"/>
      <c r="S18" s="33"/>
    </row>
    <row r="19" spans="1:19" x14ac:dyDescent="0.2">
      <c r="A19" s="33"/>
      <c r="B19" s="33"/>
      <c r="C19" s="33"/>
      <c r="D19" s="33"/>
      <c r="E19" s="33"/>
      <c r="F19" s="33"/>
      <c r="G19" s="33"/>
      <c r="H19" s="33"/>
      <c r="I19" s="33"/>
      <c r="J19" s="33"/>
      <c r="K19" s="33"/>
      <c r="L19" s="33"/>
      <c r="M19" s="33"/>
      <c r="N19" s="33"/>
      <c r="O19" s="33"/>
      <c r="P19" s="33"/>
      <c r="Q19" s="33"/>
      <c r="R19" s="33"/>
      <c r="S19" s="33"/>
    </row>
    <row r="20" spans="1:19" x14ac:dyDescent="0.2">
      <c r="A20" s="33"/>
      <c r="B20" s="33"/>
      <c r="C20" s="33"/>
      <c r="D20" s="33"/>
      <c r="E20" s="33"/>
      <c r="F20" s="33"/>
      <c r="G20" s="33"/>
      <c r="H20" s="33"/>
      <c r="I20" s="33"/>
      <c r="J20" s="33"/>
      <c r="K20" s="33"/>
      <c r="L20" s="33"/>
      <c r="M20" s="33"/>
      <c r="N20" s="33"/>
      <c r="O20" s="33"/>
      <c r="P20" s="33"/>
      <c r="Q20" s="33"/>
      <c r="R20" s="33"/>
      <c r="S20" s="33"/>
    </row>
    <row r="21" spans="1:19" x14ac:dyDescent="0.2">
      <c r="A21" s="33"/>
      <c r="B21" s="33"/>
      <c r="C21" s="33"/>
      <c r="D21" s="33"/>
      <c r="E21" s="33"/>
      <c r="F21" s="33"/>
      <c r="G21" s="33"/>
      <c r="H21" s="33"/>
      <c r="I21" s="33"/>
      <c r="J21" s="33"/>
      <c r="K21" s="33"/>
      <c r="L21" s="33"/>
      <c r="M21" s="33"/>
      <c r="N21" s="33"/>
      <c r="O21" s="33"/>
      <c r="P21" s="33"/>
      <c r="Q21" s="33"/>
      <c r="R21" s="33"/>
      <c r="S21" s="33"/>
    </row>
    <row r="22" spans="1:19" x14ac:dyDescent="0.2">
      <c r="A22" s="33"/>
      <c r="B22" s="33"/>
      <c r="C22" s="33"/>
      <c r="D22" s="33"/>
      <c r="E22" s="33"/>
      <c r="F22" s="33"/>
      <c r="G22" s="33"/>
      <c r="H22" s="33"/>
      <c r="I22" s="33"/>
      <c r="J22" s="33"/>
      <c r="K22" s="33"/>
      <c r="L22" s="33"/>
      <c r="M22" s="33"/>
      <c r="N22" s="33"/>
      <c r="O22" s="33"/>
      <c r="P22" s="33"/>
      <c r="Q22" s="33"/>
      <c r="R22" s="33"/>
      <c r="S22" s="33"/>
    </row>
    <row r="23" spans="1:19" x14ac:dyDescent="0.2">
      <c r="A23" s="33"/>
      <c r="B23" s="33"/>
      <c r="C23" s="33"/>
      <c r="D23" s="33"/>
      <c r="E23" s="33"/>
      <c r="F23" s="33"/>
      <c r="G23" s="33"/>
      <c r="H23" s="33"/>
      <c r="I23" s="33"/>
      <c r="J23" s="33"/>
      <c r="K23" s="33"/>
      <c r="L23" s="33"/>
      <c r="M23" s="33"/>
      <c r="N23" s="33"/>
      <c r="O23" s="33"/>
      <c r="P23" s="33"/>
      <c r="Q23" s="33"/>
      <c r="R23" s="33"/>
      <c r="S23" s="33"/>
    </row>
    <row r="24" spans="1:19" x14ac:dyDescent="0.2">
      <c r="A24" s="33"/>
      <c r="B24" s="33"/>
      <c r="C24" s="33"/>
      <c r="D24" s="33"/>
      <c r="E24" s="33"/>
      <c r="F24" s="33"/>
      <c r="G24" s="33"/>
      <c r="H24" s="33"/>
      <c r="I24" s="33"/>
      <c r="J24" s="33"/>
      <c r="K24" s="33"/>
      <c r="L24" s="33"/>
      <c r="M24" s="33"/>
      <c r="N24" s="33"/>
      <c r="O24" s="33"/>
      <c r="P24" s="33"/>
      <c r="Q24" s="33"/>
      <c r="R24" s="33"/>
      <c r="S24" s="33"/>
    </row>
    <row r="25" spans="1:19" x14ac:dyDescent="0.2">
      <c r="A25" s="33"/>
      <c r="B25" s="33"/>
      <c r="C25" s="33"/>
      <c r="D25" s="33"/>
      <c r="E25" s="33"/>
      <c r="F25" s="33"/>
      <c r="G25" s="33"/>
      <c r="H25" s="33"/>
      <c r="I25" s="33"/>
      <c r="J25" s="33"/>
      <c r="K25" s="33"/>
      <c r="L25" s="33"/>
      <c r="M25" s="33"/>
      <c r="N25" s="33"/>
      <c r="O25" s="33"/>
      <c r="P25" s="33"/>
      <c r="Q25" s="33"/>
      <c r="R25" s="33"/>
      <c r="S25" s="33"/>
    </row>
    <row r="26" spans="1:19" x14ac:dyDescent="0.2">
      <c r="A26" s="33"/>
      <c r="B26" s="33"/>
      <c r="C26" s="33"/>
      <c r="D26" s="33"/>
      <c r="E26" s="33"/>
      <c r="F26" s="33"/>
      <c r="G26" s="33"/>
      <c r="H26" s="33"/>
      <c r="I26" s="33"/>
      <c r="J26" s="33"/>
      <c r="K26" s="33"/>
      <c r="L26" s="33"/>
      <c r="M26" s="33"/>
      <c r="N26" s="33"/>
      <c r="O26" s="33"/>
      <c r="P26" s="33"/>
      <c r="Q26" s="33"/>
      <c r="R26" s="33"/>
      <c r="S26" s="33"/>
    </row>
    <row r="27" spans="1:19" x14ac:dyDescent="0.2">
      <c r="A27" s="33"/>
      <c r="B27" s="33"/>
      <c r="C27" s="33"/>
      <c r="D27" s="33"/>
      <c r="E27" s="33"/>
      <c r="F27" s="33"/>
      <c r="G27" s="33"/>
      <c r="H27" s="33"/>
      <c r="I27" s="33"/>
      <c r="J27" s="33"/>
      <c r="K27" s="33"/>
      <c r="L27" s="33"/>
      <c r="M27" s="33"/>
      <c r="N27" s="33"/>
      <c r="O27" s="33"/>
      <c r="P27" s="33"/>
      <c r="Q27" s="33"/>
      <c r="R27" s="33"/>
      <c r="S27" s="33"/>
    </row>
    <row r="28" spans="1:19" x14ac:dyDescent="0.2">
      <c r="A28" s="33"/>
      <c r="B28" s="33"/>
      <c r="C28" s="33"/>
      <c r="D28" s="33"/>
      <c r="E28" s="33"/>
      <c r="F28" s="33"/>
      <c r="G28" s="33"/>
      <c r="H28" s="33"/>
      <c r="I28" s="33"/>
      <c r="J28" s="33"/>
      <c r="K28" s="33"/>
      <c r="L28" s="33"/>
      <c r="M28" s="33"/>
      <c r="N28" s="33"/>
      <c r="O28" s="33"/>
      <c r="P28" s="33"/>
      <c r="Q28" s="33"/>
      <c r="R28" s="33"/>
      <c r="S28" s="33"/>
    </row>
    <row r="29" spans="1:19" x14ac:dyDescent="0.2">
      <c r="A29" s="33"/>
      <c r="B29" s="33"/>
      <c r="C29" s="33"/>
      <c r="D29" s="33"/>
      <c r="E29" s="33"/>
      <c r="F29" s="33"/>
      <c r="G29" s="33"/>
      <c r="H29" s="33"/>
      <c r="I29" s="33"/>
      <c r="J29" s="33"/>
      <c r="K29" s="33"/>
      <c r="L29" s="33"/>
      <c r="M29" s="33"/>
      <c r="N29" s="33"/>
      <c r="O29" s="33"/>
      <c r="P29" s="33"/>
      <c r="Q29" s="33"/>
      <c r="R29" s="33"/>
      <c r="S29" s="33"/>
    </row>
    <row r="30" spans="1:19" x14ac:dyDescent="0.2">
      <c r="A30" s="33"/>
      <c r="B30" s="33"/>
      <c r="C30" s="33"/>
      <c r="D30" s="33"/>
      <c r="E30" s="33"/>
      <c r="F30" s="33"/>
      <c r="G30" s="33"/>
      <c r="H30" s="33"/>
      <c r="I30" s="33"/>
      <c r="J30" s="33"/>
      <c r="K30" s="33"/>
      <c r="L30" s="33"/>
      <c r="M30" s="33"/>
      <c r="N30" s="33"/>
      <c r="O30" s="33"/>
      <c r="P30" s="33"/>
      <c r="Q30" s="33"/>
      <c r="R30" s="33"/>
      <c r="S30" s="33"/>
    </row>
    <row r="31" spans="1:19" x14ac:dyDescent="0.2">
      <c r="A31" s="33"/>
      <c r="B31" s="33"/>
      <c r="C31" s="33"/>
      <c r="D31" s="33"/>
      <c r="E31" s="33"/>
      <c r="F31" s="33"/>
      <c r="G31" s="33"/>
      <c r="H31" s="33"/>
      <c r="I31" s="33"/>
      <c r="J31" s="33"/>
      <c r="K31" s="33"/>
      <c r="L31" s="33"/>
      <c r="M31" s="33"/>
      <c r="N31" s="33"/>
      <c r="O31" s="33"/>
      <c r="P31" s="33"/>
      <c r="Q31" s="33"/>
      <c r="R31" s="33"/>
      <c r="S31" s="33"/>
    </row>
    <row r="32" spans="1:19" x14ac:dyDescent="0.2">
      <c r="A32" s="33"/>
      <c r="B32" s="33"/>
      <c r="C32" s="33"/>
      <c r="D32" s="33"/>
      <c r="E32" s="33"/>
      <c r="F32" s="33"/>
      <c r="G32" s="33"/>
      <c r="H32" s="33"/>
      <c r="I32" s="33"/>
      <c r="J32" s="33"/>
      <c r="K32" s="33"/>
      <c r="L32" s="33"/>
      <c r="M32" s="33"/>
      <c r="N32" s="33"/>
      <c r="O32" s="33"/>
      <c r="P32" s="33"/>
      <c r="Q32" s="33"/>
      <c r="R32" s="33"/>
      <c r="S32" s="33"/>
    </row>
    <row r="33" spans="1:19" x14ac:dyDescent="0.2">
      <c r="A33" s="33"/>
      <c r="B33" s="33"/>
      <c r="C33" s="33"/>
      <c r="D33" s="33"/>
      <c r="E33" s="33"/>
      <c r="F33" s="33"/>
      <c r="G33" s="33"/>
      <c r="H33" s="33"/>
      <c r="I33" s="33"/>
      <c r="J33" s="33"/>
      <c r="K33" s="33"/>
      <c r="L33" s="33"/>
      <c r="M33" s="33"/>
      <c r="N33" s="33"/>
      <c r="O33" s="33"/>
      <c r="P33" s="33"/>
      <c r="Q33" s="33"/>
      <c r="R33" s="33"/>
      <c r="S33" s="33"/>
    </row>
    <row r="34" spans="1:19" x14ac:dyDescent="0.2">
      <c r="A34" s="33"/>
      <c r="B34" s="33"/>
      <c r="C34" s="33"/>
      <c r="D34" s="33"/>
      <c r="E34" s="33"/>
      <c r="F34" s="33"/>
      <c r="G34" s="33"/>
      <c r="H34" s="33"/>
      <c r="I34" s="33"/>
      <c r="J34" s="33"/>
      <c r="K34" s="33"/>
      <c r="L34" s="33"/>
      <c r="M34" s="33"/>
      <c r="N34" s="33"/>
      <c r="O34" s="33"/>
      <c r="P34" s="33"/>
      <c r="Q34" s="33"/>
      <c r="R34" s="33"/>
      <c r="S34" s="33"/>
    </row>
    <row r="35" spans="1:19" x14ac:dyDescent="0.2">
      <c r="A35" s="33"/>
      <c r="B35" s="33"/>
      <c r="C35" s="33"/>
      <c r="D35" s="33"/>
      <c r="E35" s="33"/>
      <c r="F35" s="33"/>
      <c r="G35" s="33"/>
      <c r="H35" s="33"/>
      <c r="I35" s="33"/>
      <c r="J35" s="33"/>
      <c r="K35" s="33"/>
      <c r="L35" s="33"/>
      <c r="M35" s="33"/>
      <c r="N35" s="33"/>
      <c r="O35" s="33"/>
      <c r="P35" s="33"/>
      <c r="Q35" s="33"/>
      <c r="R35" s="33"/>
      <c r="S35" s="33"/>
    </row>
    <row r="36" spans="1:19" x14ac:dyDescent="0.2">
      <c r="A36" s="33"/>
      <c r="B36" s="33"/>
      <c r="C36" s="33"/>
      <c r="D36" s="33"/>
      <c r="E36" s="33"/>
      <c r="F36" s="33"/>
      <c r="G36" s="33"/>
      <c r="H36" s="33"/>
      <c r="I36" s="33"/>
      <c r="J36" s="33"/>
      <c r="K36" s="33"/>
      <c r="L36" s="33"/>
      <c r="M36" s="33"/>
      <c r="N36" s="33"/>
      <c r="O36" s="33"/>
      <c r="P36" s="33"/>
      <c r="Q36" s="33"/>
      <c r="R36" s="33"/>
      <c r="S36" s="33"/>
    </row>
    <row r="37" spans="1:19" x14ac:dyDescent="0.2">
      <c r="A37" s="33"/>
      <c r="B37" s="33"/>
      <c r="C37" s="33"/>
      <c r="D37" s="33"/>
      <c r="E37" s="33"/>
      <c r="F37" s="33"/>
      <c r="G37" s="33"/>
      <c r="H37" s="33"/>
      <c r="I37" s="33"/>
      <c r="J37" s="33"/>
      <c r="K37" s="33"/>
      <c r="L37" s="33"/>
      <c r="M37" s="33"/>
      <c r="N37" s="33"/>
      <c r="O37" s="33"/>
      <c r="P37" s="33"/>
      <c r="Q37" s="33"/>
      <c r="R37" s="33"/>
      <c r="S37" s="33"/>
    </row>
    <row r="38" spans="1:19" x14ac:dyDescent="0.2">
      <c r="A38" s="33"/>
      <c r="B38" s="33"/>
      <c r="C38" s="33"/>
      <c r="D38" s="33"/>
      <c r="E38" s="33"/>
      <c r="F38" s="33"/>
      <c r="G38" s="33"/>
      <c r="H38" s="33"/>
      <c r="I38" s="33"/>
      <c r="J38" s="33"/>
      <c r="K38" s="33"/>
      <c r="L38" s="33"/>
      <c r="M38" s="33"/>
      <c r="N38" s="33"/>
      <c r="O38" s="33"/>
      <c r="P38" s="33"/>
      <c r="Q38" s="33"/>
      <c r="R38" s="33"/>
      <c r="S38" s="33"/>
    </row>
    <row r="39" spans="1:19" x14ac:dyDescent="0.2">
      <c r="A39" s="33"/>
      <c r="B39" s="33"/>
      <c r="C39" s="33"/>
      <c r="D39" s="33"/>
      <c r="E39" s="33"/>
      <c r="F39" s="33"/>
      <c r="G39" s="33"/>
      <c r="H39" s="33"/>
      <c r="I39" s="33"/>
      <c r="J39" s="33"/>
      <c r="K39" s="33"/>
      <c r="L39" s="33"/>
      <c r="M39" s="33"/>
      <c r="N39" s="33"/>
      <c r="O39" s="33"/>
      <c r="P39" s="33"/>
      <c r="Q39" s="33"/>
      <c r="R39" s="33"/>
      <c r="S39" s="33"/>
    </row>
    <row r="40" spans="1:19" x14ac:dyDescent="0.2">
      <c r="A40" s="33"/>
      <c r="B40" s="33"/>
      <c r="C40" s="33"/>
      <c r="D40" s="33"/>
      <c r="E40" s="33"/>
      <c r="F40" s="33"/>
      <c r="G40" s="33"/>
      <c r="H40" s="33"/>
      <c r="I40" s="33"/>
      <c r="J40" s="33"/>
      <c r="K40" s="33"/>
      <c r="L40" s="33"/>
      <c r="M40" s="33"/>
      <c r="N40" s="33"/>
      <c r="O40" s="33"/>
      <c r="P40" s="33"/>
      <c r="Q40" s="33"/>
      <c r="R40" s="33"/>
      <c r="S40" s="33"/>
    </row>
  </sheetData>
  <sheetProtection algorithmName="SHA-512" hashValue="Y+n3IODR8Kr3qmFEPsOCfrOYKUiWNQRbywz29cwaLV6PVUmsrruQl6MY4/UpX9iygObgsyrlEK5BRxjaKM995A==" saltValue="t90pUjXWVIA+Hr9ddcybDg==" spinCount="100000" sheet="1" objects="1" scenarios="1"/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S40"/>
  <sheetViews>
    <sheetView rightToLeft="1" workbookViewId="0">
      <selection activeCell="I4" sqref="I4"/>
    </sheetView>
  </sheetViews>
  <sheetFormatPr defaultRowHeight="14.25" x14ac:dyDescent="0.2"/>
  <sheetData>
    <row r="1" spans="1:19" x14ac:dyDescent="0.2">
      <c r="A1" s="33"/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33"/>
      <c r="P1" s="33"/>
      <c r="Q1" s="33"/>
      <c r="R1" s="33"/>
      <c r="S1" s="33"/>
    </row>
    <row r="2" spans="1:19" x14ac:dyDescent="0.2">
      <c r="A2" s="33"/>
      <c r="B2" s="33"/>
      <c r="C2" s="33"/>
      <c r="D2" s="33"/>
      <c r="E2" s="33"/>
      <c r="F2" s="33"/>
      <c r="G2" s="33"/>
      <c r="H2" s="33"/>
      <c r="I2" s="33"/>
      <c r="J2" s="33"/>
      <c r="K2" s="33"/>
      <c r="L2" s="33"/>
      <c r="M2" s="33"/>
      <c r="N2" s="33"/>
      <c r="O2" s="33"/>
      <c r="P2" s="33"/>
      <c r="Q2" s="33"/>
      <c r="R2" s="33"/>
      <c r="S2" s="33"/>
    </row>
    <row r="3" spans="1:19" x14ac:dyDescent="0.2">
      <c r="A3" s="33"/>
      <c r="B3" s="33"/>
      <c r="C3" s="33"/>
      <c r="D3" s="33"/>
      <c r="E3" s="33"/>
      <c r="F3" s="33"/>
      <c r="G3" s="33"/>
      <c r="H3" s="33"/>
      <c r="I3" s="33"/>
      <c r="J3" s="33"/>
      <c r="K3" s="33"/>
      <c r="L3" s="33"/>
      <c r="M3" s="33"/>
      <c r="N3" s="33"/>
      <c r="O3" s="33"/>
      <c r="P3" s="33"/>
      <c r="Q3" s="33"/>
      <c r="R3" s="33"/>
      <c r="S3" s="33"/>
    </row>
    <row r="4" spans="1:19" x14ac:dyDescent="0.2">
      <c r="A4" s="33"/>
      <c r="B4" s="33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  <c r="P4" s="33"/>
      <c r="Q4" s="33"/>
      <c r="R4" s="33"/>
      <c r="S4" s="33"/>
    </row>
    <row r="5" spans="1:19" x14ac:dyDescent="0.2">
      <c r="A5" s="33"/>
      <c r="B5" s="33"/>
      <c r="C5" s="33"/>
      <c r="D5" s="33"/>
      <c r="E5" s="33"/>
      <c r="F5" s="33"/>
      <c r="G5" s="33"/>
      <c r="H5" s="33"/>
      <c r="I5" s="33"/>
      <c r="J5" s="33"/>
      <c r="K5" s="33"/>
      <c r="L5" s="33"/>
      <c r="M5" s="33"/>
      <c r="N5" s="33"/>
      <c r="O5" s="33"/>
      <c r="P5" s="33"/>
      <c r="Q5" s="33"/>
      <c r="R5" s="33"/>
      <c r="S5" s="33"/>
    </row>
    <row r="6" spans="1:19" x14ac:dyDescent="0.2">
      <c r="A6" s="33"/>
      <c r="B6" s="33"/>
      <c r="C6" s="33"/>
      <c r="D6" s="33"/>
      <c r="E6" s="33"/>
      <c r="F6" s="33"/>
      <c r="G6" s="33"/>
      <c r="H6" s="33"/>
      <c r="I6" s="33"/>
      <c r="J6" s="33"/>
      <c r="K6" s="33"/>
      <c r="L6" s="33"/>
      <c r="M6" s="33"/>
      <c r="N6" s="33"/>
      <c r="O6" s="33"/>
      <c r="P6" s="33"/>
      <c r="Q6" s="33"/>
      <c r="R6" s="33"/>
      <c r="S6" s="33"/>
    </row>
    <row r="7" spans="1:19" x14ac:dyDescent="0.2">
      <c r="A7" s="33"/>
      <c r="B7" s="33"/>
      <c r="C7" s="33"/>
      <c r="D7" s="33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  <c r="P7" s="33"/>
      <c r="Q7" s="33"/>
      <c r="R7" s="33"/>
      <c r="S7" s="33"/>
    </row>
    <row r="8" spans="1:19" x14ac:dyDescent="0.2">
      <c r="A8" s="33"/>
      <c r="B8" s="33"/>
      <c r="C8" s="33"/>
      <c r="D8" s="33"/>
      <c r="E8" s="33"/>
      <c r="F8" s="33"/>
      <c r="G8" s="33"/>
      <c r="H8" s="33"/>
      <c r="I8" s="33"/>
      <c r="J8" s="33"/>
      <c r="K8" s="33"/>
      <c r="L8" s="33"/>
      <c r="M8" s="33"/>
      <c r="N8" s="33"/>
      <c r="O8" s="33"/>
      <c r="P8" s="33"/>
      <c r="Q8" s="33"/>
      <c r="R8" s="33"/>
      <c r="S8" s="33"/>
    </row>
    <row r="9" spans="1:19" x14ac:dyDescent="0.2">
      <c r="A9" s="33"/>
      <c r="B9" s="33"/>
      <c r="C9" s="33"/>
      <c r="D9" s="33"/>
      <c r="E9" s="33"/>
      <c r="F9" s="33"/>
      <c r="G9" s="33"/>
      <c r="H9" s="33"/>
      <c r="I9" s="33"/>
      <c r="J9" s="33"/>
      <c r="K9" s="33"/>
      <c r="L9" s="33"/>
      <c r="M9" s="33"/>
      <c r="N9" s="33"/>
      <c r="O9" s="33"/>
      <c r="P9" s="33"/>
      <c r="Q9" s="33"/>
      <c r="R9" s="33"/>
      <c r="S9" s="33"/>
    </row>
    <row r="10" spans="1:19" x14ac:dyDescent="0.2">
      <c r="A10" s="33"/>
      <c r="B10" s="33"/>
      <c r="C10" s="33"/>
      <c r="D10" s="33"/>
      <c r="E10" s="33"/>
      <c r="F10" s="33"/>
      <c r="G10" s="33"/>
      <c r="H10" s="33"/>
      <c r="I10" s="33"/>
      <c r="J10" s="33"/>
      <c r="K10" s="33"/>
      <c r="L10" s="33"/>
      <c r="M10" s="33"/>
      <c r="N10" s="33"/>
      <c r="O10" s="33"/>
      <c r="P10" s="33"/>
      <c r="Q10" s="33"/>
      <c r="R10" s="33"/>
      <c r="S10" s="33"/>
    </row>
    <row r="11" spans="1:19" x14ac:dyDescent="0.2">
      <c r="A11" s="33"/>
      <c r="B11" s="33"/>
      <c r="C11" s="33"/>
      <c r="D11" s="33"/>
      <c r="E11" s="33"/>
      <c r="F11" s="33"/>
      <c r="G11" s="33"/>
      <c r="H11" s="33"/>
      <c r="I11" s="33"/>
      <c r="J11" s="33"/>
      <c r="K11" s="33"/>
      <c r="L11" s="33"/>
      <c r="M11" s="33"/>
      <c r="N11" s="33"/>
      <c r="O11" s="33"/>
      <c r="P11" s="33"/>
      <c r="Q11" s="33"/>
      <c r="R11" s="33"/>
      <c r="S11" s="33"/>
    </row>
    <row r="12" spans="1:19" x14ac:dyDescent="0.2">
      <c r="A12" s="33"/>
      <c r="B12" s="33"/>
      <c r="C12" s="33"/>
      <c r="D12" s="33"/>
      <c r="E12" s="33"/>
      <c r="F12" s="33"/>
      <c r="G12" s="33"/>
      <c r="H12" s="33"/>
      <c r="I12" s="33"/>
      <c r="J12" s="33"/>
      <c r="K12" s="33"/>
      <c r="L12" s="33"/>
      <c r="M12" s="33"/>
      <c r="N12" s="33"/>
      <c r="O12" s="33"/>
      <c r="P12" s="33"/>
      <c r="Q12" s="33"/>
      <c r="R12" s="33"/>
      <c r="S12" s="33"/>
    </row>
    <row r="13" spans="1:19" x14ac:dyDescent="0.2">
      <c r="A13" s="33"/>
      <c r="B13" s="33"/>
      <c r="C13" s="33"/>
      <c r="D13" s="33"/>
      <c r="E13" s="33"/>
      <c r="F13" s="33"/>
      <c r="G13" s="33"/>
      <c r="H13" s="33"/>
      <c r="I13" s="33"/>
      <c r="J13" s="33"/>
      <c r="K13" s="33"/>
      <c r="L13" s="33"/>
      <c r="M13" s="33"/>
      <c r="N13" s="33"/>
      <c r="O13" s="33"/>
      <c r="P13" s="33"/>
      <c r="Q13" s="33"/>
      <c r="R13" s="33"/>
      <c r="S13" s="33"/>
    </row>
    <row r="14" spans="1:19" x14ac:dyDescent="0.2">
      <c r="A14" s="33"/>
      <c r="B14" s="33"/>
      <c r="C14" s="33"/>
      <c r="D14" s="33"/>
      <c r="E14" s="33"/>
      <c r="F14" s="33"/>
      <c r="G14" s="33"/>
      <c r="H14" s="33"/>
      <c r="I14" s="33"/>
      <c r="J14" s="33"/>
      <c r="K14" s="33"/>
      <c r="L14" s="33"/>
      <c r="M14" s="33"/>
      <c r="N14" s="33"/>
      <c r="O14" s="33"/>
      <c r="P14" s="33"/>
      <c r="Q14" s="33"/>
      <c r="R14" s="33"/>
      <c r="S14" s="33"/>
    </row>
    <row r="15" spans="1:19" x14ac:dyDescent="0.2">
      <c r="A15" s="33"/>
      <c r="B15" s="33"/>
      <c r="C15" s="33"/>
      <c r="D15" s="33"/>
      <c r="E15" s="33"/>
      <c r="F15" s="33"/>
      <c r="G15" s="33"/>
      <c r="H15" s="33"/>
      <c r="I15" s="33"/>
      <c r="J15" s="33"/>
      <c r="K15" s="33"/>
      <c r="L15" s="33"/>
      <c r="M15" s="33"/>
      <c r="N15" s="33"/>
      <c r="O15" s="33"/>
      <c r="P15" s="33"/>
      <c r="Q15" s="33"/>
      <c r="R15" s="33"/>
      <c r="S15" s="33"/>
    </row>
    <row r="16" spans="1:19" x14ac:dyDescent="0.2">
      <c r="A16" s="33"/>
      <c r="B16" s="33"/>
      <c r="C16" s="33"/>
      <c r="D16" s="33"/>
      <c r="E16" s="33"/>
      <c r="F16" s="33"/>
      <c r="G16" s="33"/>
      <c r="H16" s="33"/>
      <c r="I16" s="33"/>
      <c r="J16" s="33"/>
      <c r="K16" s="33"/>
      <c r="L16" s="33"/>
      <c r="M16" s="33"/>
      <c r="N16" s="33"/>
      <c r="O16" s="33"/>
      <c r="P16" s="33"/>
      <c r="Q16" s="33"/>
      <c r="R16" s="33"/>
      <c r="S16" s="33"/>
    </row>
    <row r="17" spans="1:19" x14ac:dyDescent="0.2">
      <c r="A17" s="33"/>
      <c r="B17" s="33"/>
      <c r="C17" s="33"/>
      <c r="D17" s="33"/>
      <c r="E17" s="33"/>
      <c r="F17" s="33"/>
      <c r="G17" s="33"/>
      <c r="H17" s="33"/>
      <c r="I17" s="33"/>
      <c r="J17" s="33"/>
      <c r="K17" s="33"/>
      <c r="L17" s="33"/>
      <c r="M17" s="33"/>
      <c r="N17" s="33"/>
      <c r="O17" s="33"/>
      <c r="P17" s="33"/>
      <c r="Q17" s="33"/>
      <c r="R17" s="33"/>
      <c r="S17" s="33"/>
    </row>
    <row r="18" spans="1:19" x14ac:dyDescent="0.2">
      <c r="A18" s="33"/>
      <c r="B18" s="33"/>
      <c r="C18" s="33"/>
      <c r="D18" s="33"/>
      <c r="E18" s="33"/>
      <c r="F18" s="33"/>
      <c r="G18" s="33"/>
      <c r="H18" s="33"/>
      <c r="I18" s="33"/>
      <c r="J18" s="33"/>
      <c r="K18" s="33"/>
      <c r="L18" s="33"/>
      <c r="M18" s="33"/>
      <c r="N18" s="33"/>
      <c r="O18" s="33"/>
      <c r="P18" s="33"/>
      <c r="Q18" s="33"/>
      <c r="R18" s="33"/>
      <c r="S18" s="33"/>
    </row>
    <row r="19" spans="1:19" x14ac:dyDescent="0.2">
      <c r="A19" s="33"/>
      <c r="B19" s="33"/>
      <c r="C19" s="33"/>
      <c r="D19" s="33"/>
      <c r="E19" s="33"/>
      <c r="F19" s="33"/>
      <c r="G19" s="33"/>
      <c r="H19" s="33"/>
      <c r="I19" s="33"/>
      <c r="J19" s="33"/>
      <c r="K19" s="33"/>
      <c r="L19" s="33"/>
      <c r="M19" s="33"/>
      <c r="N19" s="33"/>
      <c r="O19" s="33"/>
      <c r="P19" s="33"/>
      <c r="Q19" s="33"/>
      <c r="R19" s="33"/>
      <c r="S19" s="33"/>
    </row>
    <row r="20" spans="1:19" x14ac:dyDescent="0.2">
      <c r="A20" s="33"/>
      <c r="B20" s="33"/>
      <c r="C20" s="33"/>
      <c r="D20" s="33"/>
      <c r="E20" s="33"/>
      <c r="F20" s="33"/>
      <c r="G20" s="33"/>
      <c r="H20" s="33"/>
      <c r="I20" s="33"/>
      <c r="J20" s="33"/>
      <c r="K20" s="33"/>
      <c r="L20" s="33"/>
      <c r="M20" s="33"/>
      <c r="N20" s="33"/>
      <c r="O20" s="33"/>
      <c r="P20" s="33"/>
      <c r="Q20" s="33"/>
      <c r="R20" s="33"/>
      <c r="S20" s="33"/>
    </row>
    <row r="21" spans="1:19" x14ac:dyDescent="0.2">
      <c r="A21" s="33"/>
      <c r="B21" s="33"/>
      <c r="C21" s="33"/>
      <c r="D21" s="33"/>
      <c r="E21" s="33"/>
      <c r="F21" s="33"/>
      <c r="G21" s="33"/>
      <c r="H21" s="33"/>
      <c r="I21" s="33"/>
      <c r="J21" s="33"/>
      <c r="K21" s="33"/>
      <c r="L21" s="33"/>
      <c r="M21" s="33"/>
      <c r="N21" s="33"/>
      <c r="O21" s="33"/>
      <c r="P21" s="33"/>
      <c r="Q21" s="33"/>
      <c r="R21" s="33"/>
      <c r="S21" s="33"/>
    </row>
    <row r="22" spans="1:19" x14ac:dyDescent="0.2">
      <c r="A22" s="33"/>
      <c r="B22" s="33"/>
      <c r="C22" s="33"/>
      <c r="D22" s="33"/>
      <c r="E22" s="33"/>
      <c r="F22" s="33"/>
      <c r="G22" s="33"/>
      <c r="H22" s="33"/>
      <c r="I22" s="33"/>
      <c r="J22" s="33"/>
      <c r="K22" s="33"/>
      <c r="L22" s="33"/>
      <c r="M22" s="33"/>
      <c r="N22" s="33"/>
      <c r="O22" s="33"/>
      <c r="P22" s="33"/>
      <c r="Q22" s="33"/>
      <c r="R22" s="33"/>
      <c r="S22" s="33"/>
    </row>
    <row r="23" spans="1:19" x14ac:dyDescent="0.2">
      <c r="A23" s="33"/>
      <c r="B23" s="33"/>
      <c r="C23" s="33"/>
      <c r="D23" s="33"/>
      <c r="E23" s="33"/>
      <c r="F23" s="33"/>
      <c r="G23" s="33"/>
      <c r="H23" s="33"/>
      <c r="I23" s="33"/>
      <c r="J23" s="33"/>
      <c r="K23" s="33"/>
      <c r="L23" s="33"/>
      <c r="M23" s="33"/>
      <c r="N23" s="33"/>
      <c r="O23" s="33"/>
      <c r="P23" s="33"/>
      <c r="Q23" s="33"/>
      <c r="R23" s="33"/>
      <c r="S23" s="33"/>
    </row>
    <row r="24" spans="1:19" x14ac:dyDescent="0.2">
      <c r="A24" s="33"/>
      <c r="B24" s="33"/>
      <c r="C24" s="33"/>
      <c r="D24" s="33"/>
      <c r="E24" s="33"/>
      <c r="F24" s="33"/>
      <c r="G24" s="33"/>
      <c r="H24" s="33"/>
      <c r="I24" s="33"/>
      <c r="J24" s="33"/>
      <c r="K24" s="33"/>
      <c r="L24" s="33"/>
      <c r="M24" s="33"/>
      <c r="N24" s="33"/>
      <c r="O24" s="33"/>
      <c r="P24" s="33"/>
      <c r="Q24" s="33"/>
      <c r="R24" s="33"/>
      <c r="S24" s="33"/>
    </row>
    <row r="25" spans="1:19" x14ac:dyDescent="0.2">
      <c r="A25" s="33"/>
      <c r="B25" s="33"/>
      <c r="C25" s="33"/>
      <c r="D25" s="33"/>
      <c r="E25" s="33"/>
      <c r="F25" s="33"/>
      <c r="G25" s="33"/>
      <c r="H25" s="33"/>
      <c r="I25" s="33"/>
      <c r="J25" s="33"/>
      <c r="K25" s="33"/>
      <c r="L25" s="33"/>
      <c r="M25" s="33"/>
      <c r="N25" s="33"/>
      <c r="O25" s="33"/>
      <c r="P25" s="33"/>
      <c r="Q25" s="33"/>
      <c r="R25" s="33"/>
      <c r="S25" s="33"/>
    </row>
    <row r="26" spans="1:19" x14ac:dyDescent="0.2">
      <c r="A26" s="33"/>
      <c r="B26" s="33"/>
      <c r="C26" s="33"/>
      <c r="D26" s="33"/>
      <c r="E26" s="33"/>
      <c r="F26" s="33"/>
      <c r="G26" s="33"/>
      <c r="H26" s="33"/>
      <c r="I26" s="33"/>
      <c r="J26" s="33"/>
      <c r="K26" s="33"/>
      <c r="L26" s="33"/>
      <c r="M26" s="33"/>
      <c r="N26" s="33"/>
      <c r="O26" s="33"/>
      <c r="P26" s="33"/>
      <c r="Q26" s="33"/>
      <c r="R26" s="33"/>
      <c r="S26" s="33"/>
    </row>
    <row r="27" spans="1:19" x14ac:dyDescent="0.2">
      <c r="A27" s="33"/>
      <c r="B27" s="33"/>
      <c r="C27" s="33"/>
      <c r="D27" s="33"/>
      <c r="E27" s="33"/>
      <c r="F27" s="33"/>
      <c r="G27" s="33"/>
      <c r="H27" s="33"/>
      <c r="I27" s="33"/>
      <c r="J27" s="33"/>
      <c r="K27" s="33"/>
      <c r="L27" s="33"/>
      <c r="M27" s="33"/>
      <c r="N27" s="33"/>
      <c r="O27" s="33"/>
      <c r="P27" s="33"/>
      <c r="Q27" s="33"/>
      <c r="R27" s="33"/>
      <c r="S27" s="33"/>
    </row>
    <row r="28" spans="1:19" x14ac:dyDescent="0.2">
      <c r="A28" s="33"/>
      <c r="B28" s="33"/>
      <c r="C28" s="33"/>
      <c r="D28" s="33"/>
      <c r="E28" s="33"/>
      <c r="F28" s="33"/>
      <c r="G28" s="33"/>
      <c r="H28" s="33"/>
      <c r="I28" s="33"/>
      <c r="J28" s="33"/>
      <c r="K28" s="33"/>
      <c r="L28" s="33"/>
      <c r="M28" s="33"/>
      <c r="N28" s="33"/>
      <c r="O28" s="33"/>
      <c r="P28" s="33"/>
      <c r="Q28" s="33"/>
      <c r="R28" s="33"/>
      <c r="S28" s="33"/>
    </row>
    <row r="29" spans="1:19" x14ac:dyDescent="0.2">
      <c r="A29" s="33"/>
      <c r="B29" s="33"/>
      <c r="C29" s="33"/>
      <c r="D29" s="33"/>
      <c r="E29" s="33"/>
      <c r="F29" s="33"/>
      <c r="G29" s="33"/>
      <c r="H29" s="33"/>
      <c r="I29" s="33"/>
      <c r="J29" s="33"/>
      <c r="K29" s="33"/>
      <c r="L29" s="33"/>
      <c r="M29" s="33"/>
      <c r="N29" s="33"/>
      <c r="O29" s="33"/>
      <c r="P29" s="33"/>
      <c r="Q29" s="33"/>
      <c r="R29" s="33"/>
      <c r="S29" s="33"/>
    </row>
    <row r="30" spans="1:19" x14ac:dyDescent="0.2">
      <c r="A30" s="33"/>
      <c r="B30" s="33"/>
      <c r="C30" s="33"/>
      <c r="D30" s="33"/>
      <c r="E30" s="33"/>
      <c r="F30" s="33"/>
      <c r="G30" s="33"/>
      <c r="H30" s="33"/>
      <c r="I30" s="33"/>
      <c r="J30" s="33"/>
      <c r="K30" s="33"/>
      <c r="L30" s="33"/>
      <c r="M30" s="33"/>
      <c r="N30" s="33"/>
      <c r="O30" s="33"/>
      <c r="P30" s="33"/>
      <c r="Q30" s="33"/>
      <c r="R30" s="33"/>
      <c r="S30" s="33"/>
    </row>
    <row r="31" spans="1:19" x14ac:dyDescent="0.2">
      <c r="A31" s="33"/>
      <c r="B31" s="33"/>
      <c r="C31" s="33"/>
      <c r="D31" s="33"/>
      <c r="E31" s="33"/>
      <c r="F31" s="33"/>
      <c r="G31" s="33"/>
      <c r="H31" s="33"/>
      <c r="I31" s="33"/>
      <c r="J31" s="33"/>
      <c r="K31" s="33"/>
      <c r="L31" s="33"/>
      <c r="M31" s="33"/>
      <c r="N31" s="33"/>
      <c r="O31" s="33"/>
      <c r="P31" s="33"/>
      <c r="Q31" s="33"/>
      <c r="R31" s="33"/>
      <c r="S31" s="33"/>
    </row>
    <row r="32" spans="1:19" x14ac:dyDescent="0.2">
      <c r="A32" s="33"/>
      <c r="B32" s="33"/>
      <c r="C32" s="33"/>
      <c r="D32" s="33"/>
      <c r="E32" s="33"/>
      <c r="F32" s="33"/>
      <c r="G32" s="33"/>
      <c r="H32" s="33"/>
      <c r="I32" s="33"/>
      <c r="J32" s="33"/>
      <c r="K32" s="33"/>
      <c r="L32" s="33"/>
      <c r="M32" s="33"/>
      <c r="N32" s="33"/>
      <c r="O32" s="33"/>
      <c r="P32" s="33"/>
      <c r="Q32" s="33"/>
      <c r="R32" s="33"/>
      <c r="S32" s="33"/>
    </row>
    <row r="33" spans="1:19" x14ac:dyDescent="0.2">
      <c r="A33" s="33"/>
      <c r="B33" s="33"/>
      <c r="C33" s="33"/>
      <c r="D33" s="33"/>
      <c r="E33" s="33"/>
      <c r="F33" s="33"/>
      <c r="G33" s="33"/>
      <c r="H33" s="33"/>
      <c r="I33" s="33"/>
      <c r="J33" s="33"/>
      <c r="K33" s="33"/>
      <c r="L33" s="33"/>
      <c r="M33" s="33"/>
      <c r="N33" s="33"/>
      <c r="O33" s="33"/>
      <c r="P33" s="33"/>
      <c r="Q33" s="33"/>
      <c r="R33" s="33"/>
      <c r="S33" s="33"/>
    </row>
    <row r="34" spans="1:19" x14ac:dyDescent="0.2">
      <c r="A34" s="33"/>
      <c r="B34" s="33"/>
      <c r="C34" s="33"/>
      <c r="D34" s="33"/>
      <c r="E34" s="33"/>
      <c r="F34" s="33"/>
      <c r="G34" s="33"/>
      <c r="H34" s="33"/>
      <c r="I34" s="33"/>
      <c r="J34" s="33"/>
      <c r="K34" s="33"/>
      <c r="L34" s="33"/>
      <c r="M34" s="33"/>
      <c r="N34" s="33"/>
      <c r="O34" s="33"/>
      <c r="P34" s="33"/>
      <c r="Q34" s="33"/>
      <c r="R34" s="33"/>
      <c r="S34" s="33"/>
    </row>
    <row r="35" spans="1:19" x14ac:dyDescent="0.2">
      <c r="A35" s="33"/>
      <c r="B35" s="33"/>
      <c r="C35" s="33"/>
      <c r="D35" s="33"/>
      <c r="E35" s="33"/>
      <c r="F35" s="33"/>
      <c r="G35" s="33"/>
      <c r="H35" s="33"/>
      <c r="I35" s="33"/>
      <c r="J35" s="33"/>
      <c r="K35" s="33"/>
      <c r="L35" s="33"/>
      <c r="M35" s="33"/>
      <c r="N35" s="33"/>
      <c r="O35" s="33"/>
      <c r="P35" s="33"/>
      <c r="Q35" s="33"/>
      <c r="R35" s="33"/>
      <c r="S35" s="33"/>
    </row>
    <row r="36" spans="1:19" x14ac:dyDescent="0.2">
      <c r="A36" s="33"/>
      <c r="B36" s="33"/>
      <c r="C36" s="33"/>
      <c r="D36" s="33"/>
      <c r="E36" s="33"/>
      <c r="F36" s="33"/>
      <c r="G36" s="33"/>
      <c r="H36" s="33"/>
      <c r="I36" s="33"/>
      <c r="J36" s="33"/>
      <c r="K36" s="33"/>
      <c r="L36" s="33"/>
      <c r="M36" s="33"/>
      <c r="N36" s="33"/>
      <c r="O36" s="33"/>
      <c r="P36" s="33"/>
      <c r="Q36" s="33"/>
      <c r="R36" s="33"/>
      <c r="S36" s="33"/>
    </row>
    <row r="37" spans="1:19" x14ac:dyDescent="0.2">
      <c r="A37" s="33"/>
      <c r="B37" s="33"/>
      <c r="C37" s="33"/>
      <c r="D37" s="33"/>
      <c r="E37" s="33"/>
      <c r="F37" s="33"/>
      <c r="G37" s="33"/>
      <c r="H37" s="33"/>
      <c r="I37" s="33"/>
      <c r="J37" s="33"/>
      <c r="K37" s="33"/>
      <c r="L37" s="33"/>
      <c r="M37" s="33"/>
      <c r="N37" s="33"/>
      <c r="O37" s="33"/>
      <c r="P37" s="33"/>
      <c r="Q37" s="33"/>
      <c r="R37" s="33"/>
      <c r="S37" s="33"/>
    </row>
    <row r="38" spans="1:19" x14ac:dyDescent="0.2">
      <c r="A38" s="33"/>
      <c r="B38" s="33"/>
      <c r="C38" s="33"/>
      <c r="D38" s="33"/>
      <c r="E38" s="33"/>
      <c r="F38" s="33"/>
      <c r="G38" s="33"/>
      <c r="H38" s="33"/>
      <c r="I38" s="33"/>
      <c r="J38" s="33"/>
      <c r="K38" s="33"/>
      <c r="L38" s="33"/>
      <c r="M38" s="33"/>
      <c r="N38" s="33"/>
      <c r="O38" s="33"/>
      <c r="P38" s="33"/>
      <c r="Q38" s="33"/>
      <c r="R38" s="33"/>
      <c r="S38" s="33"/>
    </row>
    <row r="39" spans="1:19" x14ac:dyDescent="0.2">
      <c r="A39" s="33"/>
      <c r="B39" s="33"/>
      <c r="C39" s="33"/>
      <c r="D39" s="33"/>
      <c r="E39" s="33"/>
      <c r="F39" s="33"/>
      <c r="G39" s="33"/>
      <c r="H39" s="33"/>
      <c r="I39" s="33"/>
      <c r="J39" s="33"/>
      <c r="K39" s="33"/>
      <c r="L39" s="33"/>
      <c r="M39" s="33"/>
      <c r="N39" s="33"/>
      <c r="O39" s="33"/>
      <c r="P39" s="33"/>
      <c r="Q39" s="33"/>
      <c r="R39" s="33"/>
      <c r="S39" s="33"/>
    </row>
    <row r="40" spans="1:19" x14ac:dyDescent="0.2">
      <c r="A40" s="33"/>
      <c r="B40" s="33"/>
      <c r="C40" s="33"/>
      <c r="D40" s="33"/>
      <c r="E40" s="33"/>
      <c r="F40" s="33"/>
      <c r="G40" s="33"/>
      <c r="H40" s="33"/>
      <c r="I40" s="33"/>
      <c r="J40" s="33"/>
      <c r="K40" s="33"/>
      <c r="L40" s="33"/>
      <c r="M40" s="33"/>
      <c r="N40" s="33"/>
      <c r="O40" s="33"/>
      <c r="P40" s="33"/>
      <c r="Q40" s="33"/>
      <c r="R40" s="33"/>
      <c r="S40" s="33"/>
    </row>
  </sheetData>
  <sheetProtection algorithmName="SHA-512" hashValue="fV7x/QL6zQ7WvpOtRx1xOI/Xup9mWpyeqiNlTQMQi4kO58VgoNJFjJRgqIe82Ps7h8LYAE84dY1YEKeiQ19aXg==" saltValue="Z2Tn1P16lXQ0cG+QV7m4nw==" spinCount="100000" sheet="1" objects="1" scenarios="1"/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S32"/>
  <sheetViews>
    <sheetView rightToLeft="1" workbookViewId="0"/>
  </sheetViews>
  <sheetFormatPr defaultRowHeight="14.25" x14ac:dyDescent="0.2"/>
  <sheetData>
    <row r="1" spans="1:19" x14ac:dyDescent="0.2">
      <c r="A1" s="92"/>
      <c r="B1" s="93"/>
      <c r="C1" s="93"/>
      <c r="D1" s="93"/>
      <c r="E1" s="93"/>
      <c r="F1" s="93"/>
      <c r="G1" s="93"/>
      <c r="H1" s="93"/>
      <c r="I1" s="93"/>
      <c r="J1" s="93"/>
      <c r="K1" s="93"/>
      <c r="L1" s="93"/>
      <c r="M1" s="93"/>
      <c r="N1" s="93"/>
      <c r="O1" s="93"/>
      <c r="P1" s="93"/>
      <c r="Q1" s="93"/>
      <c r="R1" s="93"/>
      <c r="S1" s="93"/>
    </row>
    <row r="2" spans="1:19" x14ac:dyDescent="0.2">
      <c r="A2" s="94"/>
      <c r="B2" s="95"/>
      <c r="C2" s="95"/>
      <c r="D2" s="95"/>
      <c r="E2" s="95"/>
      <c r="F2" s="95"/>
      <c r="G2" s="95"/>
      <c r="H2" s="95"/>
      <c r="I2" s="95"/>
      <c r="J2" s="95"/>
      <c r="K2" s="95"/>
      <c r="L2" s="95"/>
      <c r="M2" s="95"/>
      <c r="N2" s="95"/>
      <c r="O2" s="95"/>
      <c r="P2" s="95"/>
      <c r="Q2" s="95"/>
      <c r="R2" s="95"/>
      <c r="S2" s="95"/>
    </row>
    <row r="3" spans="1:19" x14ac:dyDescent="0.2">
      <c r="A3" s="94"/>
      <c r="B3" s="95"/>
      <c r="C3" s="95"/>
      <c r="D3" s="95"/>
      <c r="E3" s="95"/>
      <c r="F3" s="95"/>
      <c r="G3" s="95"/>
      <c r="H3" s="95"/>
      <c r="I3" s="95"/>
      <c r="J3" s="95"/>
      <c r="K3" s="95"/>
      <c r="L3" s="95"/>
      <c r="M3" s="95"/>
      <c r="N3" s="95"/>
      <c r="O3" s="95"/>
      <c r="P3" s="95"/>
      <c r="Q3" s="95"/>
      <c r="R3" s="95"/>
      <c r="S3" s="95"/>
    </row>
    <row r="4" spans="1:19" x14ac:dyDescent="0.2">
      <c r="A4" s="94"/>
      <c r="B4" s="95"/>
      <c r="C4" s="95"/>
      <c r="D4" s="95"/>
      <c r="E4" s="95"/>
      <c r="F4" s="95"/>
      <c r="G4" s="95"/>
      <c r="H4" s="95"/>
      <c r="I4" s="95"/>
      <c r="J4" s="95"/>
      <c r="K4" s="95"/>
      <c r="L4" s="95"/>
      <c r="M4" s="95"/>
      <c r="N4" s="95"/>
      <c r="O4" s="95"/>
      <c r="P4" s="95"/>
      <c r="Q4" s="95"/>
      <c r="R4" s="95"/>
      <c r="S4" s="95"/>
    </row>
    <row r="5" spans="1:19" x14ac:dyDescent="0.2">
      <c r="A5" s="94"/>
      <c r="B5" s="95"/>
      <c r="C5" s="95"/>
      <c r="D5" s="95"/>
      <c r="E5" s="95"/>
      <c r="F5" s="95"/>
      <c r="G5" s="95"/>
      <c r="H5" s="95"/>
      <c r="I5" s="95"/>
      <c r="J5" s="95"/>
      <c r="K5" s="95"/>
      <c r="L5" s="95"/>
      <c r="M5" s="95"/>
      <c r="N5" s="95"/>
      <c r="O5" s="95"/>
      <c r="P5" s="95"/>
      <c r="Q5" s="95"/>
      <c r="R5" s="95"/>
      <c r="S5" s="95"/>
    </row>
    <row r="6" spans="1:19" x14ac:dyDescent="0.2">
      <c r="A6" s="94"/>
      <c r="B6" s="95"/>
      <c r="C6" s="95"/>
      <c r="D6" s="95"/>
      <c r="E6" s="95"/>
      <c r="F6" s="95"/>
      <c r="G6" s="95"/>
      <c r="H6" s="95"/>
      <c r="I6" s="95"/>
      <c r="J6" s="95"/>
      <c r="K6" s="95"/>
      <c r="L6" s="95"/>
      <c r="M6" s="95"/>
      <c r="N6" s="95"/>
      <c r="O6" s="95"/>
      <c r="P6" s="95"/>
      <c r="Q6" s="95"/>
      <c r="R6" s="95"/>
      <c r="S6" s="95"/>
    </row>
    <row r="7" spans="1:19" x14ac:dyDescent="0.2">
      <c r="A7" s="94"/>
      <c r="B7" s="95"/>
      <c r="C7" s="95"/>
      <c r="D7" s="95"/>
      <c r="E7" s="95"/>
      <c r="F7" s="95"/>
      <c r="G7" s="95"/>
      <c r="H7" s="95"/>
      <c r="I7" s="95"/>
      <c r="J7" s="95"/>
      <c r="K7" s="95"/>
      <c r="L7" s="95"/>
      <c r="M7" s="95"/>
      <c r="N7" s="95"/>
      <c r="O7" s="95"/>
      <c r="P7" s="95"/>
      <c r="Q7" s="95"/>
      <c r="R7" s="95"/>
      <c r="S7" s="95"/>
    </row>
    <row r="8" spans="1:19" x14ac:dyDescent="0.2">
      <c r="A8" s="94"/>
      <c r="B8" s="95"/>
      <c r="C8" s="95"/>
      <c r="D8" s="95"/>
      <c r="E8" s="95"/>
      <c r="F8" s="95"/>
      <c r="G8" s="95"/>
      <c r="H8" s="95"/>
      <c r="I8" s="95"/>
      <c r="J8" s="95"/>
      <c r="K8" s="95"/>
      <c r="L8" s="95"/>
      <c r="M8" s="95"/>
      <c r="N8" s="95"/>
      <c r="O8" s="95"/>
      <c r="P8" s="95"/>
      <c r="Q8" s="95"/>
      <c r="R8" s="95"/>
      <c r="S8" s="95"/>
    </row>
    <row r="9" spans="1:19" x14ac:dyDescent="0.2">
      <c r="A9" s="94"/>
      <c r="B9" s="95"/>
      <c r="C9" s="95"/>
      <c r="D9" s="95"/>
      <c r="E9" s="95"/>
      <c r="F9" s="95"/>
      <c r="G9" s="95"/>
      <c r="H9" s="95"/>
      <c r="I9" s="95"/>
      <c r="J9" s="95"/>
      <c r="K9" s="95"/>
      <c r="L9" s="95"/>
      <c r="M9" s="95"/>
      <c r="N9" s="95"/>
      <c r="O9" s="95"/>
      <c r="P9" s="95"/>
      <c r="Q9" s="95"/>
      <c r="R9" s="95"/>
      <c r="S9" s="95"/>
    </row>
    <row r="10" spans="1:19" x14ac:dyDescent="0.2">
      <c r="A10" s="94"/>
      <c r="B10" s="95"/>
      <c r="C10" s="95"/>
      <c r="D10" s="95"/>
      <c r="E10" s="95"/>
      <c r="F10" s="95"/>
      <c r="G10" s="95"/>
      <c r="H10" s="95"/>
      <c r="I10" s="95"/>
      <c r="J10" s="95"/>
      <c r="K10" s="95"/>
      <c r="L10" s="95"/>
      <c r="M10" s="95"/>
      <c r="N10" s="95"/>
      <c r="O10" s="95"/>
      <c r="P10" s="95"/>
      <c r="Q10" s="95"/>
      <c r="R10" s="95"/>
      <c r="S10" s="95"/>
    </row>
    <row r="11" spans="1:19" x14ac:dyDescent="0.2">
      <c r="A11" s="94"/>
      <c r="B11" s="95"/>
      <c r="C11" s="95"/>
      <c r="D11" s="95"/>
      <c r="E11" s="95"/>
      <c r="F11" s="95"/>
      <c r="G11" s="95"/>
      <c r="H11" s="95"/>
      <c r="I11" s="95"/>
      <c r="J11" s="95"/>
      <c r="K11" s="95"/>
      <c r="L11" s="95"/>
      <c r="M11" s="95"/>
      <c r="N11" s="95"/>
      <c r="O11" s="95"/>
      <c r="P11" s="95"/>
      <c r="Q11" s="95"/>
      <c r="R11" s="95"/>
      <c r="S11" s="95"/>
    </row>
    <row r="12" spans="1:19" x14ac:dyDescent="0.2">
      <c r="A12" s="94"/>
      <c r="B12" s="95"/>
      <c r="C12" s="95"/>
      <c r="D12" s="95"/>
      <c r="E12" s="95"/>
      <c r="F12" s="95"/>
      <c r="G12" s="95"/>
      <c r="H12" s="95"/>
      <c r="I12" s="95"/>
      <c r="J12" s="95"/>
      <c r="K12" s="95"/>
      <c r="L12" s="95"/>
      <c r="M12" s="95"/>
      <c r="N12" s="95"/>
      <c r="O12" s="95"/>
      <c r="P12" s="95"/>
      <c r="Q12" s="95"/>
      <c r="R12" s="95"/>
      <c r="S12" s="95"/>
    </row>
    <row r="13" spans="1:19" x14ac:dyDescent="0.2">
      <c r="A13" s="94"/>
      <c r="B13" s="95"/>
      <c r="C13" s="95"/>
      <c r="D13" s="95"/>
      <c r="E13" s="95"/>
      <c r="F13" s="95"/>
      <c r="G13" s="95"/>
      <c r="H13" s="95"/>
      <c r="I13" s="95"/>
      <c r="J13" s="95"/>
      <c r="K13" s="95"/>
      <c r="L13" s="95"/>
      <c r="M13" s="95"/>
      <c r="N13" s="95"/>
      <c r="O13" s="95"/>
      <c r="P13" s="95"/>
      <c r="Q13" s="95"/>
      <c r="R13" s="95"/>
      <c r="S13" s="95"/>
    </row>
    <row r="14" spans="1:19" x14ac:dyDescent="0.2">
      <c r="A14" s="94"/>
      <c r="B14" s="95"/>
      <c r="C14" s="95"/>
      <c r="D14" s="95"/>
      <c r="E14" s="95"/>
      <c r="F14" s="95"/>
      <c r="G14" s="95"/>
      <c r="H14" s="95"/>
      <c r="I14" s="95"/>
      <c r="J14" s="95"/>
      <c r="K14" s="95"/>
      <c r="L14" s="95"/>
      <c r="M14" s="95"/>
      <c r="N14" s="95"/>
      <c r="O14" s="95"/>
      <c r="P14" s="95"/>
      <c r="Q14" s="95"/>
      <c r="R14" s="95"/>
      <c r="S14" s="95"/>
    </row>
    <row r="15" spans="1:19" x14ac:dyDescent="0.2">
      <c r="A15" s="94"/>
      <c r="B15" s="95"/>
      <c r="C15" s="95"/>
      <c r="D15" s="95"/>
      <c r="E15" s="95"/>
      <c r="F15" s="95"/>
      <c r="G15" s="95"/>
      <c r="H15" s="95"/>
      <c r="I15" s="95"/>
      <c r="J15" s="95"/>
      <c r="K15" s="95"/>
      <c r="L15" s="95"/>
      <c r="M15" s="95"/>
      <c r="N15" s="95"/>
      <c r="O15" s="95"/>
      <c r="P15" s="95"/>
      <c r="Q15" s="95"/>
      <c r="R15" s="95"/>
      <c r="S15" s="95"/>
    </row>
    <row r="16" spans="1:19" x14ac:dyDescent="0.2">
      <c r="A16" s="94"/>
      <c r="B16" s="95"/>
      <c r="C16" s="95"/>
      <c r="D16" s="95"/>
      <c r="E16" s="95"/>
      <c r="F16" s="95"/>
      <c r="G16" s="95"/>
      <c r="H16" s="95"/>
      <c r="I16" s="95"/>
      <c r="J16" s="95"/>
      <c r="K16" s="95"/>
      <c r="L16" s="95"/>
      <c r="M16" s="95"/>
      <c r="N16" s="95"/>
      <c r="O16" s="95"/>
      <c r="P16" s="95"/>
      <c r="Q16" s="95"/>
      <c r="R16" s="95"/>
      <c r="S16" s="95"/>
    </row>
    <row r="17" spans="1:19" x14ac:dyDescent="0.2">
      <c r="A17" s="94"/>
      <c r="B17" s="95"/>
      <c r="C17" s="95"/>
      <c r="D17" s="95"/>
      <c r="E17" s="95"/>
      <c r="F17" s="95"/>
      <c r="G17" s="95"/>
      <c r="H17" s="95"/>
      <c r="I17" s="95"/>
      <c r="J17" s="95"/>
      <c r="K17" s="95"/>
      <c r="L17" s="95"/>
      <c r="M17" s="95"/>
      <c r="N17" s="95"/>
      <c r="O17" s="95"/>
      <c r="P17" s="95"/>
      <c r="Q17" s="95"/>
      <c r="R17" s="95"/>
      <c r="S17" s="95"/>
    </row>
    <row r="18" spans="1:19" x14ac:dyDescent="0.2">
      <c r="A18" s="94"/>
      <c r="B18" s="95"/>
      <c r="C18" s="95"/>
      <c r="D18" s="95"/>
      <c r="E18" s="95"/>
      <c r="F18" s="95"/>
      <c r="G18" s="95"/>
      <c r="H18" s="95"/>
      <c r="I18" s="95"/>
      <c r="J18" s="95"/>
      <c r="K18" s="95"/>
      <c r="L18" s="95"/>
      <c r="M18" s="95"/>
      <c r="N18" s="95"/>
      <c r="O18" s="95"/>
      <c r="P18" s="95"/>
      <c r="Q18" s="95"/>
      <c r="R18" s="95"/>
      <c r="S18" s="95"/>
    </row>
    <row r="19" spans="1:19" x14ac:dyDescent="0.2">
      <c r="A19" s="94"/>
      <c r="B19" s="95"/>
      <c r="C19" s="95"/>
      <c r="D19" s="95"/>
      <c r="E19" s="95"/>
      <c r="F19" s="95"/>
      <c r="G19" s="95"/>
      <c r="H19" s="95"/>
      <c r="I19" s="95"/>
      <c r="J19" s="95"/>
      <c r="K19" s="95"/>
      <c r="L19" s="95"/>
      <c r="M19" s="95"/>
      <c r="N19" s="95"/>
      <c r="O19" s="95"/>
      <c r="P19" s="95"/>
      <c r="Q19" s="95"/>
      <c r="R19" s="95"/>
      <c r="S19" s="95"/>
    </row>
    <row r="20" spans="1:19" x14ac:dyDescent="0.2">
      <c r="A20" s="94"/>
      <c r="B20" s="95"/>
      <c r="C20" s="95"/>
      <c r="D20" s="95"/>
      <c r="E20" s="95"/>
      <c r="F20" s="95"/>
      <c r="G20" s="95"/>
      <c r="H20" s="95"/>
      <c r="I20" s="95"/>
      <c r="J20" s="95"/>
      <c r="K20" s="95"/>
      <c r="L20" s="95"/>
      <c r="M20" s="95"/>
      <c r="N20" s="95"/>
      <c r="O20" s="95"/>
      <c r="P20" s="95"/>
      <c r="Q20" s="95"/>
      <c r="R20" s="95"/>
      <c r="S20" s="95"/>
    </row>
    <row r="21" spans="1:19" x14ac:dyDescent="0.2">
      <c r="A21" s="94"/>
      <c r="B21" s="95"/>
      <c r="C21" s="95"/>
      <c r="D21" s="95"/>
      <c r="E21" s="95"/>
      <c r="F21" s="95"/>
      <c r="G21" s="95"/>
      <c r="H21" s="95"/>
      <c r="I21" s="95"/>
      <c r="J21" s="95"/>
      <c r="K21" s="95"/>
      <c r="L21" s="95"/>
      <c r="M21" s="95"/>
      <c r="N21" s="95"/>
      <c r="O21" s="95"/>
      <c r="P21" s="95"/>
      <c r="Q21" s="95"/>
      <c r="R21" s="95"/>
      <c r="S21" s="95"/>
    </row>
    <row r="22" spans="1:19" x14ac:dyDescent="0.2">
      <c r="A22" s="94"/>
      <c r="B22" s="95"/>
      <c r="C22" s="95"/>
      <c r="D22" s="95"/>
      <c r="E22" s="95"/>
      <c r="F22" s="95"/>
      <c r="G22" s="95"/>
      <c r="H22" s="95"/>
      <c r="I22" s="95"/>
      <c r="J22" s="95"/>
      <c r="K22" s="95"/>
      <c r="L22" s="95"/>
      <c r="M22" s="95"/>
      <c r="N22" s="95"/>
      <c r="O22" s="95"/>
      <c r="P22" s="95"/>
      <c r="Q22" s="95"/>
      <c r="R22" s="95"/>
      <c r="S22" s="95"/>
    </row>
    <row r="23" spans="1:19" x14ac:dyDescent="0.2">
      <c r="A23" s="94"/>
      <c r="B23" s="95"/>
      <c r="C23" s="95"/>
      <c r="D23" s="95"/>
      <c r="E23" s="95"/>
      <c r="F23" s="95"/>
      <c r="G23" s="95"/>
      <c r="H23" s="95"/>
      <c r="I23" s="95"/>
      <c r="J23" s="95"/>
      <c r="K23" s="95"/>
      <c r="L23" s="95"/>
      <c r="M23" s="95"/>
      <c r="N23" s="95"/>
      <c r="O23" s="95"/>
      <c r="P23" s="95"/>
      <c r="Q23" s="95"/>
      <c r="R23" s="95"/>
      <c r="S23" s="95"/>
    </row>
    <row r="24" spans="1:19" x14ac:dyDescent="0.2">
      <c r="A24" s="94"/>
      <c r="B24" s="95"/>
      <c r="C24" s="95"/>
      <c r="D24" s="95"/>
      <c r="E24" s="95"/>
      <c r="F24" s="95"/>
      <c r="G24" s="95"/>
      <c r="H24" s="95"/>
      <c r="I24" s="95"/>
      <c r="J24" s="95"/>
      <c r="K24" s="95"/>
      <c r="L24" s="95"/>
      <c r="M24" s="95"/>
      <c r="N24" s="95"/>
      <c r="O24" s="95"/>
      <c r="P24" s="95"/>
      <c r="Q24" s="95"/>
      <c r="R24" s="95"/>
      <c r="S24" s="95"/>
    </row>
    <row r="25" spans="1:19" x14ac:dyDescent="0.2">
      <c r="A25" s="94"/>
      <c r="B25" s="95"/>
      <c r="C25" s="95"/>
      <c r="D25" s="95"/>
      <c r="E25" s="95"/>
      <c r="F25" s="95"/>
      <c r="G25" s="95"/>
      <c r="H25" s="95"/>
      <c r="I25" s="95"/>
      <c r="J25" s="95"/>
      <c r="K25" s="95"/>
      <c r="L25" s="95"/>
      <c r="M25" s="95"/>
      <c r="N25" s="95"/>
      <c r="O25" s="95"/>
      <c r="P25" s="95"/>
      <c r="Q25" s="95"/>
      <c r="R25" s="95"/>
      <c r="S25" s="95"/>
    </row>
    <row r="26" spans="1:19" x14ac:dyDescent="0.2">
      <c r="A26" s="94"/>
      <c r="B26" s="95"/>
      <c r="C26" s="95"/>
      <c r="D26" s="95"/>
      <c r="E26" s="95"/>
      <c r="F26" s="95"/>
      <c r="G26" s="95"/>
      <c r="H26" s="95"/>
      <c r="I26" s="95"/>
      <c r="J26" s="95"/>
      <c r="K26" s="95"/>
      <c r="L26" s="95"/>
      <c r="M26" s="95"/>
      <c r="N26" s="95"/>
      <c r="O26" s="95"/>
      <c r="P26" s="95"/>
      <c r="Q26" s="95"/>
      <c r="R26" s="95"/>
      <c r="S26" s="95"/>
    </row>
    <row r="27" spans="1:19" x14ac:dyDescent="0.2">
      <c r="A27" s="94"/>
      <c r="B27" s="95"/>
      <c r="C27" s="95"/>
      <c r="D27" s="95"/>
      <c r="E27" s="95"/>
      <c r="F27" s="95"/>
      <c r="G27" s="95"/>
      <c r="H27" s="95"/>
      <c r="I27" s="95"/>
      <c r="J27" s="95"/>
      <c r="K27" s="95"/>
      <c r="L27" s="95"/>
      <c r="M27" s="95"/>
      <c r="N27" s="95"/>
      <c r="O27" s="95"/>
      <c r="P27" s="95"/>
      <c r="Q27" s="95"/>
      <c r="R27" s="95"/>
      <c r="S27" s="95"/>
    </row>
    <row r="28" spans="1:19" x14ac:dyDescent="0.2">
      <c r="A28" s="95"/>
      <c r="B28" s="95"/>
      <c r="C28" s="95"/>
      <c r="D28" s="95"/>
      <c r="E28" s="95"/>
      <c r="F28" s="95"/>
      <c r="G28" s="95"/>
      <c r="H28" s="95"/>
      <c r="I28" s="95"/>
      <c r="J28" s="95"/>
      <c r="K28" s="95"/>
      <c r="L28" s="95"/>
      <c r="M28" s="95"/>
      <c r="N28" s="95"/>
      <c r="O28" s="95"/>
      <c r="P28" s="95"/>
      <c r="Q28" s="95"/>
      <c r="R28" s="95"/>
      <c r="S28" s="95"/>
    </row>
    <row r="29" spans="1:19" x14ac:dyDescent="0.2">
      <c r="A29" s="95"/>
      <c r="B29" s="95"/>
      <c r="C29" s="95"/>
      <c r="D29" s="95"/>
      <c r="E29" s="95"/>
      <c r="F29" s="95"/>
      <c r="G29" s="95"/>
      <c r="H29" s="95"/>
      <c r="I29" s="95"/>
      <c r="J29" s="95"/>
      <c r="K29" s="95"/>
      <c r="L29" s="95"/>
      <c r="M29" s="95"/>
      <c r="N29" s="95"/>
      <c r="O29" s="95"/>
      <c r="P29" s="95"/>
      <c r="Q29" s="95"/>
      <c r="R29" s="95"/>
      <c r="S29" s="95"/>
    </row>
    <row r="30" spans="1:19" x14ac:dyDescent="0.2">
      <c r="A30" s="95"/>
      <c r="B30" s="95"/>
      <c r="C30" s="95"/>
      <c r="D30" s="95"/>
      <c r="E30" s="95"/>
      <c r="F30" s="95"/>
      <c r="G30" s="95"/>
      <c r="H30" s="95"/>
      <c r="I30" s="95"/>
      <c r="J30" s="95"/>
      <c r="K30" s="95"/>
      <c r="L30" s="95"/>
      <c r="M30" s="95"/>
      <c r="N30" s="95"/>
      <c r="O30" s="95"/>
      <c r="P30" s="95"/>
      <c r="Q30" s="95"/>
      <c r="R30" s="95"/>
      <c r="S30" s="95"/>
    </row>
    <row r="31" spans="1:19" x14ac:dyDescent="0.2">
      <c r="A31" s="95"/>
      <c r="B31" s="95"/>
      <c r="C31" s="95"/>
      <c r="D31" s="95"/>
      <c r="E31" s="95"/>
      <c r="F31" s="95"/>
      <c r="G31" s="95"/>
      <c r="H31" s="95"/>
      <c r="I31" s="95"/>
      <c r="J31" s="95"/>
      <c r="K31" s="95"/>
      <c r="L31" s="95"/>
      <c r="M31" s="95"/>
      <c r="N31" s="95"/>
      <c r="O31" s="95"/>
      <c r="P31" s="95"/>
      <c r="Q31" s="95"/>
      <c r="R31" s="95"/>
      <c r="S31" s="95"/>
    </row>
    <row r="32" spans="1:19" x14ac:dyDescent="0.2">
      <c r="A32" s="95"/>
      <c r="B32" s="95"/>
      <c r="C32" s="95"/>
      <c r="D32" s="95"/>
      <c r="E32" s="95"/>
      <c r="F32" s="95"/>
      <c r="G32" s="95"/>
      <c r="H32" s="95"/>
      <c r="I32" s="95"/>
      <c r="J32" s="95"/>
      <c r="K32" s="95"/>
      <c r="L32" s="95"/>
      <c r="M32" s="95"/>
      <c r="N32" s="95"/>
      <c r="O32" s="95"/>
      <c r="P32" s="95"/>
      <c r="Q32" s="95"/>
      <c r="R32" s="95"/>
      <c r="S32" s="95"/>
    </row>
  </sheetData>
  <sheetProtection algorithmName="SHA-512" hashValue="kfr/rU05LwOQ/OF3uASk4Hy4Cko/fzcKg+I6zVrqyQWzubqhZ5XR728ophPQ93N9Po7wiQk5TDmexwBNkx2bTA==" saltValue="vJgMPYAJJg++36slqTnL5g==" spinCount="100000" sheet="1" objects="1" scenarios="1"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Y187"/>
  <sheetViews>
    <sheetView rightToLeft="1" workbookViewId="0"/>
  </sheetViews>
  <sheetFormatPr defaultRowHeight="14.25" x14ac:dyDescent="0.2"/>
  <sheetData>
    <row r="1" spans="1:25" x14ac:dyDescent="0.2">
      <c r="A1" s="106"/>
      <c r="B1" s="107"/>
      <c r="C1" s="107"/>
      <c r="D1" s="107"/>
      <c r="E1" s="107"/>
      <c r="F1" s="107"/>
      <c r="G1" s="107"/>
      <c r="H1" s="107"/>
      <c r="I1" s="107"/>
      <c r="J1" s="107"/>
      <c r="K1" s="107"/>
      <c r="L1" s="107"/>
      <c r="M1" s="107"/>
      <c r="N1" s="107"/>
      <c r="O1" s="107"/>
      <c r="P1" s="107"/>
      <c r="Q1" s="107"/>
      <c r="R1" s="107"/>
      <c r="S1" s="107"/>
      <c r="T1" s="108"/>
      <c r="U1" s="105"/>
      <c r="V1" s="105"/>
      <c r="W1" s="105"/>
      <c r="X1" s="105"/>
      <c r="Y1" s="105"/>
    </row>
    <row r="2" spans="1:25" x14ac:dyDescent="0.2">
      <c r="A2" s="109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105"/>
      <c r="N2" s="105"/>
      <c r="O2" s="105"/>
      <c r="P2" s="105"/>
      <c r="Q2" s="105"/>
      <c r="R2" s="105"/>
      <c r="S2" s="105"/>
      <c r="T2" s="110"/>
      <c r="U2" s="105"/>
      <c r="V2" s="105"/>
      <c r="W2" s="105"/>
      <c r="X2" s="105"/>
      <c r="Y2" s="105"/>
    </row>
    <row r="3" spans="1:25" x14ac:dyDescent="0.2">
      <c r="A3" s="109"/>
      <c r="B3" s="105"/>
      <c r="C3" s="105"/>
      <c r="D3" s="105"/>
      <c r="E3" s="105"/>
      <c r="F3" s="105"/>
      <c r="G3" s="105"/>
      <c r="H3" s="105"/>
      <c r="I3" s="105"/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10"/>
      <c r="U3" s="105"/>
      <c r="V3" s="105"/>
      <c r="W3" s="105"/>
      <c r="X3" s="105"/>
      <c r="Y3" s="105"/>
    </row>
    <row r="4" spans="1:25" x14ac:dyDescent="0.2">
      <c r="A4" s="109"/>
      <c r="B4" s="105"/>
      <c r="C4" s="105"/>
      <c r="D4" s="105"/>
      <c r="E4" s="105"/>
      <c r="F4" s="105"/>
      <c r="G4" s="105"/>
      <c r="H4" s="105"/>
      <c r="I4" s="105"/>
      <c r="J4" s="105"/>
      <c r="K4" s="105"/>
      <c r="L4" s="105"/>
      <c r="M4" s="105"/>
      <c r="N4" s="105"/>
      <c r="O4" s="105"/>
      <c r="P4" s="105"/>
      <c r="Q4" s="105"/>
      <c r="R4" s="105"/>
      <c r="S4" s="105"/>
      <c r="T4" s="110"/>
      <c r="U4" s="105"/>
      <c r="V4" s="105"/>
      <c r="W4" s="105"/>
      <c r="X4" s="105"/>
      <c r="Y4" s="105"/>
    </row>
    <row r="5" spans="1:25" x14ac:dyDescent="0.2">
      <c r="A5" s="109"/>
      <c r="B5" s="105"/>
      <c r="C5" s="105"/>
      <c r="D5" s="105"/>
      <c r="E5" s="105"/>
      <c r="F5" s="105"/>
      <c r="G5" s="105"/>
      <c r="H5" s="105"/>
      <c r="I5" s="105"/>
      <c r="J5" s="105"/>
      <c r="K5" s="105"/>
      <c r="L5" s="105"/>
      <c r="M5" s="105"/>
      <c r="N5" s="105"/>
      <c r="O5" s="105"/>
      <c r="P5" s="105"/>
      <c r="Q5" s="105"/>
      <c r="R5" s="105"/>
      <c r="S5" s="105"/>
      <c r="T5" s="110"/>
      <c r="U5" s="105"/>
      <c r="V5" s="105"/>
      <c r="W5" s="105"/>
      <c r="X5" s="105"/>
      <c r="Y5" s="105"/>
    </row>
    <row r="6" spans="1:25" x14ac:dyDescent="0.2">
      <c r="A6" s="109"/>
      <c r="B6" s="105"/>
      <c r="C6" s="105"/>
      <c r="D6" s="105"/>
      <c r="E6" s="105"/>
      <c r="F6" s="105"/>
      <c r="G6" s="105"/>
      <c r="H6" s="105"/>
      <c r="I6" s="105"/>
      <c r="J6" s="105"/>
      <c r="K6" s="105"/>
      <c r="L6" s="105"/>
      <c r="M6" s="105"/>
      <c r="N6" s="105"/>
      <c r="O6" s="105"/>
      <c r="P6" s="105"/>
      <c r="Q6" s="105"/>
      <c r="R6" s="105"/>
      <c r="S6" s="105"/>
      <c r="T6" s="110"/>
      <c r="U6" s="105"/>
      <c r="V6" s="105"/>
      <c r="W6" s="105"/>
      <c r="X6" s="105"/>
      <c r="Y6" s="105"/>
    </row>
    <row r="7" spans="1:25" x14ac:dyDescent="0.2">
      <c r="A7" s="109"/>
      <c r="B7" s="105"/>
      <c r="C7" s="105"/>
      <c r="D7" s="105"/>
      <c r="E7" s="105"/>
      <c r="F7" s="105"/>
      <c r="G7" s="105"/>
      <c r="H7" s="105"/>
      <c r="I7" s="105"/>
      <c r="J7" s="105"/>
      <c r="K7" s="105"/>
      <c r="L7" s="105"/>
      <c r="M7" s="105"/>
      <c r="N7" s="105"/>
      <c r="O7" s="105"/>
      <c r="P7" s="105"/>
      <c r="Q7" s="105"/>
      <c r="R7" s="105"/>
      <c r="S7" s="105"/>
      <c r="T7" s="110"/>
      <c r="U7" s="105"/>
      <c r="V7" s="105"/>
      <c r="W7" s="105"/>
      <c r="X7" s="105"/>
      <c r="Y7" s="105"/>
    </row>
    <row r="8" spans="1:25" x14ac:dyDescent="0.2">
      <c r="A8" s="109"/>
      <c r="B8" s="105"/>
      <c r="C8" s="105"/>
      <c r="D8" s="105"/>
      <c r="E8" s="105"/>
      <c r="F8" s="105"/>
      <c r="G8" s="105"/>
      <c r="H8" s="105"/>
      <c r="I8" s="105"/>
      <c r="J8" s="105"/>
      <c r="K8" s="105"/>
      <c r="L8" s="105"/>
      <c r="M8" s="105"/>
      <c r="N8" s="105"/>
      <c r="O8" s="105"/>
      <c r="P8" s="105"/>
      <c r="Q8" s="105"/>
      <c r="R8" s="105"/>
      <c r="S8" s="105"/>
      <c r="T8" s="110"/>
      <c r="U8" s="105"/>
      <c r="V8" s="105"/>
      <c r="W8" s="105"/>
      <c r="X8" s="105"/>
      <c r="Y8" s="105"/>
    </row>
    <row r="9" spans="1:25" x14ac:dyDescent="0.2">
      <c r="A9" s="109"/>
      <c r="B9" s="105"/>
      <c r="C9" s="105"/>
      <c r="D9" s="105"/>
      <c r="E9" s="105"/>
      <c r="F9" s="105"/>
      <c r="G9" s="105"/>
      <c r="H9" s="105"/>
      <c r="I9" s="105"/>
      <c r="J9" s="105"/>
      <c r="K9" s="105"/>
      <c r="L9" s="105"/>
      <c r="M9" s="105"/>
      <c r="N9" s="105"/>
      <c r="O9" s="105"/>
      <c r="P9" s="105"/>
      <c r="Q9" s="105"/>
      <c r="R9" s="105"/>
      <c r="S9" s="105"/>
      <c r="T9" s="110"/>
      <c r="U9" s="105"/>
      <c r="V9" s="105"/>
      <c r="W9" s="105"/>
      <c r="X9" s="105"/>
      <c r="Y9" s="105"/>
    </row>
    <row r="10" spans="1:25" x14ac:dyDescent="0.2">
      <c r="A10" s="109"/>
      <c r="B10" s="105"/>
      <c r="C10" s="105"/>
      <c r="D10" s="105"/>
      <c r="E10" s="105"/>
      <c r="F10" s="105"/>
      <c r="G10" s="105"/>
      <c r="H10" s="105"/>
      <c r="I10" s="105"/>
      <c r="J10" s="105"/>
      <c r="K10" s="105"/>
      <c r="L10" s="105"/>
      <c r="M10" s="105"/>
      <c r="N10" s="105"/>
      <c r="O10" s="105"/>
      <c r="P10" s="105"/>
      <c r="Q10" s="105"/>
      <c r="R10" s="105"/>
      <c r="S10" s="105"/>
      <c r="T10" s="110"/>
      <c r="U10" s="105"/>
      <c r="V10" s="105"/>
      <c r="W10" s="105"/>
      <c r="X10" s="105"/>
      <c r="Y10" s="105"/>
    </row>
    <row r="11" spans="1:25" x14ac:dyDescent="0.2">
      <c r="A11" s="109"/>
      <c r="B11" s="105"/>
      <c r="C11" s="105"/>
      <c r="D11" s="105"/>
      <c r="E11" s="105"/>
      <c r="F11" s="105"/>
      <c r="G11" s="105"/>
      <c r="H11" s="105"/>
      <c r="I11" s="105"/>
      <c r="J11" s="105"/>
      <c r="K11" s="105"/>
      <c r="L11" s="105"/>
      <c r="M11" s="105"/>
      <c r="N11" s="105"/>
      <c r="O11" s="105"/>
      <c r="P11" s="105"/>
      <c r="Q11" s="105"/>
      <c r="R11" s="105"/>
      <c r="S11" s="105"/>
      <c r="T11" s="110"/>
      <c r="U11" s="105"/>
      <c r="V11" s="105"/>
      <c r="W11" s="105"/>
      <c r="X11" s="105"/>
      <c r="Y11" s="105"/>
    </row>
    <row r="12" spans="1:25" x14ac:dyDescent="0.2">
      <c r="A12" s="109"/>
      <c r="B12" s="105"/>
      <c r="C12" s="105"/>
      <c r="D12" s="105"/>
      <c r="E12" s="105"/>
      <c r="F12" s="105"/>
      <c r="G12" s="105"/>
      <c r="H12" s="105"/>
      <c r="I12" s="105"/>
      <c r="J12" s="105"/>
      <c r="K12" s="105"/>
      <c r="L12" s="105"/>
      <c r="M12" s="105"/>
      <c r="N12" s="105"/>
      <c r="O12" s="105"/>
      <c r="P12" s="105"/>
      <c r="Q12" s="105"/>
      <c r="R12" s="105"/>
      <c r="S12" s="105"/>
      <c r="T12" s="110"/>
      <c r="U12" s="105"/>
      <c r="V12" s="105"/>
      <c r="W12" s="105"/>
      <c r="X12" s="105"/>
      <c r="Y12" s="105"/>
    </row>
    <row r="13" spans="1:25" x14ac:dyDescent="0.2">
      <c r="A13" s="109"/>
      <c r="B13" s="105"/>
      <c r="C13" s="105"/>
      <c r="D13" s="105"/>
      <c r="E13" s="105"/>
      <c r="F13" s="105"/>
      <c r="G13" s="105"/>
      <c r="H13" s="105"/>
      <c r="I13" s="105"/>
      <c r="J13" s="105"/>
      <c r="K13" s="105"/>
      <c r="L13" s="105"/>
      <c r="M13" s="105"/>
      <c r="N13" s="105"/>
      <c r="O13" s="105"/>
      <c r="P13" s="105"/>
      <c r="Q13" s="105"/>
      <c r="R13" s="105"/>
      <c r="S13" s="105"/>
      <c r="T13" s="110"/>
      <c r="U13" s="105"/>
      <c r="V13" s="105"/>
      <c r="W13" s="105"/>
      <c r="X13" s="105"/>
      <c r="Y13" s="105"/>
    </row>
    <row r="14" spans="1:25" x14ac:dyDescent="0.2">
      <c r="A14" s="109"/>
      <c r="B14" s="105"/>
      <c r="C14" s="105"/>
      <c r="D14" s="105"/>
      <c r="E14" s="105"/>
      <c r="F14" s="105"/>
      <c r="G14" s="105"/>
      <c r="H14" s="105"/>
      <c r="I14" s="105"/>
      <c r="J14" s="105"/>
      <c r="K14" s="105"/>
      <c r="L14" s="105"/>
      <c r="M14" s="105"/>
      <c r="N14" s="105"/>
      <c r="O14" s="105"/>
      <c r="P14" s="105"/>
      <c r="Q14" s="105"/>
      <c r="R14" s="105"/>
      <c r="S14" s="105"/>
      <c r="T14" s="110"/>
      <c r="U14" s="105"/>
      <c r="V14" s="105"/>
      <c r="W14" s="105"/>
      <c r="X14" s="105"/>
      <c r="Y14" s="105"/>
    </row>
    <row r="15" spans="1:25" x14ac:dyDescent="0.2">
      <c r="A15" s="109"/>
      <c r="B15" s="105"/>
      <c r="C15" s="105"/>
      <c r="D15" s="105"/>
      <c r="E15" s="105"/>
      <c r="F15" s="105"/>
      <c r="G15" s="105"/>
      <c r="H15" s="105"/>
      <c r="I15" s="105"/>
      <c r="J15" s="105"/>
      <c r="K15" s="105"/>
      <c r="L15" s="105"/>
      <c r="M15" s="105"/>
      <c r="N15" s="105"/>
      <c r="O15" s="105"/>
      <c r="P15" s="105"/>
      <c r="Q15" s="105"/>
      <c r="R15" s="105"/>
      <c r="S15" s="105"/>
      <c r="T15" s="110"/>
      <c r="U15" s="105"/>
      <c r="V15" s="105"/>
      <c r="W15" s="105"/>
      <c r="X15" s="105"/>
      <c r="Y15" s="105"/>
    </row>
    <row r="16" spans="1:25" x14ac:dyDescent="0.2">
      <c r="A16" s="109"/>
      <c r="B16" s="105"/>
      <c r="C16" s="105"/>
      <c r="D16" s="105"/>
      <c r="E16" s="105"/>
      <c r="F16" s="105"/>
      <c r="G16" s="105"/>
      <c r="H16" s="105"/>
      <c r="I16" s="105"/>
      <c r="J16" s="105"/>
      <c r="K16" s="105"/>
      <c r="L16" s="105"/>
      <c r="M16" s="105"/>
      <c r="N16" s="105"/>
      <c r="O16" s="105"/>
      <c r="P16" s="105"/>
      <c r="Q16" s="105"/>
      <c r="R16" s="105"/>
      <c r="S16" s="105"/>
      <c r="T16" s="110"/>
      <c r="U16" s="105"/>
      <c r="V16" s="105"/>
      <c r="W16" s="105"/>
      <c r="X16" s="105"/>
      <c r="Y16" s="105"/>
    </row>
    <row r="17" spans="1:25" x14ac:dyDescent="0.2">
      <c r="A17" s="109"/>
      <c r="B17" s="105"/>
      <c r="C17" s="105"/>
      <c r="D17" s="105"/>
      <c r="E17" s="105"/>
      <c r="F17" s="105"/>
      <c r="G17" s="105"/>
      <c r="H17" s="105"/>
      <c r="I17" s="105"/>
      <c r="J17" s="105"/>
      <c r="K17" s="105"/>
      <c r="L17" s="105"/>
      <c r="M17" s="105"/>
      <c r="N17" s="105"/>
      <c r="O17" s="105"/>
      <c r="P17" s="105"/>
      <c r="Q17" s="105"/>
      <c r="R17" s="105"/>
      <c r="S17" s="105"/>
      <c r="T17" s="110"/>
      <c r="U17" s="105"/>
      <c r="V17" s="105"/>
      <c r="W17" s="105"/>
      <c r="X17" s="105"/>
      <c r="Y17" s="105"/>
    </row>
    <row r="18" spans="1:25" x14ac:dyDescent="0.2">
      <c r="A18" s="109"/>
      <c r="B18" s="105"/>
      <c r="C18" s="105"/>
      <c r="D18" s="105"/>
      <c r="E18" s="105"/>
      <c r="F18" s="105"/>
      <c r="G18" s="105"/>
      <c r="H18" s="105"/>
      <c r="I18" s="105"/>
      <c r="J18" s="105"/>
      <c r="K18" s="105"/>
      <c r="L18" s="105"/>
      <c r="M18" s="105"/>
      <c r="N18" s="105"/>
      <c r="O18" s="105"/>
      <c r="P18" s="105"/>
      <c r="Q18" s="105"/>
      <c r="R18" s="105"/>
      <c r="S18" s="105"/>
      <c r="T18" s="110"/>
      <c r="U18" s="105"/>
      <c r="V18" s="105"/>
      <c r="W18" s="105"/>
      <c r="X18" s="105"/>
      <c r="Y18" s="105"/>
    </row>
    <row r="19" spans="1:25" x14ac:dyDescent="0.2">
      <c r="A19" s="109"/>
      <c r="B19" s="105"/>
      <c r="C19" s="105"/>
      <c r="D19" s="105"/>
      <c r="E19" s="105"/>
      <c r="F19" s="105"/>
      <c r="G19" s="105"/>
      <c r="H19" s="105"/>
      <c r="I19" s="105"/>
      <c r="J19" s="105"/>
      <c r="K19" s="105"/>
      <c r="L19" s="105"/>
      <c r="M19" s="105"/>
      <c r="N19" s="105"/>
      <c r="O19" s="105"/>
      <c r="P19" s="105"/>
      <c r="Q19" s="105"/>
      <c r="R19" s="105"/>
      <c r="S19" s="105"/>
      <c r="T19" s="110"/>
      <c r="U19" s="105"/>
      <c r="V19" s="105"/>
      <c r="W19" s="105"/>
      <c r="X19" s="105"/>
      <c r="Y19" s="105"/>
    </row>
    <row r="20" spans="1:25" x14ac:dyDescent="0.2">
      <c r="A20" s="109"/>
      <c r="B20" s="105"/>
      <c r="C20" s="105"/>
      <c r="D20" s="105"/>
      <c r="E20" s="105"/>
      <c r="F20" s="105"/>
      <c r="G20" s="105"/>
      <c r="H20" s="105"/>
      <c r="I20" s="105"/>
      <c r="J20" s="105"/>
      <c r="K20" s="105"/>
      <c r="L20" s="105"/>
      <c r="M20" s="105"/>
      <c r="N20" s="105"/>
      <c r="O20" s="105"/>
      <c r="P20" s="105"/>
      <c r="Q20" s="105"/>
      <c r="R20" s="105"/>
      <c r="S20" s="105"/>
      <c r="T20" s="110"/>
      <c r="U20" s="105"/>
      <c r="V20" s="105"/>
      <c r="W20" s="105"/>
      <c r="X20" s="105"/>
      <c r="Y20" s="105"/>
    </row>
    <row r="21" spans="1:25" x14ac:dyDescent="0.2">
      <c r="A21" s="109"/>
      <c r="B21" s="105"/>
      <c r="C21" s="105"/>
      <c r="D21" s="105"/>
      <c r="E21" s="105"/>
      <c r="F21" s="105"/>
      <c r="G21" s="105"/>
      <c r="H21" s="105"/>
      <c r="I21" s="105"/>
      <c r="J21" s="105"/>
      <c r="K21" s="105"/>
      <c r="L21" s="105"/>
      <c r="M21" s="105"/>
      <c r="N21" s="105"/>
      <c r="O21" s="105"/>
      <c r="P21" s="105"/>
      <c r="Q21" s="105"/>
      <c r="R21" s="105"/>
      <c r="S21" s="105"/>
      <c r="T21" s="110"/>
      <c r="U21" s="105"/>
      <c r="V21" s="105"/>
      <c r="W21" s="105"/>
      <c r="X21" s="105"/>
      <c r="Y21" s="105"/>
    </row>
    <row r="22" spans="1:25" x14ac:dyDescent="0.2">
      <c r="A22" s="109"/>
      <c r="B22" s="105"/>
      <c r="C22" s="105"/>
      <c r="D22" s="105"/>
      <c r="E22" s="105"/>
      <c r="F22" s="105"/>
      <c r="G22" s="105"/>
      <c r="H22" s="105"/>
      <c r="I22" s="105"/>
      <c r="J22" s="105"/>
      <c r="K22" s="105"/>
      <c r="L22" s="105"/>
      <c r="M22" s="105"/>
      <c r="N22" s="105"/>
      <c r="O22" s="105"/>
      <c r="P22" s="105"/>
      <c r="Q22" s="105"/>
      <c r="R22" s="105"/>
      <c r="S22" s="105"/>
      <c r="T22" s="110"/>
      <c r="U22" s="105"/>
      <c r="V22" s="105"/>
      <c r="W22" s="105"/>
      <c r="X22" s="105"/>
      <c r="Y22" s="105"/>
    </row>
    <row r="23" spans="1:25" x14ac:dyDescent="0.2">
      <c r="A23" s="109"/>
      <c r="B23" s="105"/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  <c r="O23" s="105"/>
      <c r="P23" s="105"/>
      <c r="Q23" s="105"/>
      <c r="R23" s="105"/>
      <c r="S23" s="105"/>
      <c r="T23" s="110"/>
      <c r="U23" s="105"/>
      <c r="V23" s="105"/>
      <c r="W23" s="105"/>
      <c r="X23" s="105"/>
      <c r="Y23" s="105"/>
    </row>
    <row r="24" spans="1:25" x14ac:dyDescent="0.2">
      <c r="A24" s="109"/>
      <c r="B24" s="105"/>
      <c r="C24" s="105"/>
      <c r="D24" s="105"/>
      <c r="E24" s="105"/>
      <c r="F24" s="105"/>
      <c r="G24" s="105"/>
      <c r="H24" s="105"/>
      <c r="I24" s="105"/>
      <c r="J24" s="105"/>
      <c r="K24" s="105"/>
      <c r="L24" s="105"/>
      <c r="M24" s="105"/>
      <c r="N24" s="105"/>
      <c r="O24" s="105"/>
      <c r="P24" s="105"/>
      <c r="Q24" s="105"/>
      <c r="R24" s="105"/>
      <c r="S24" s="105"/>
      <c r="T24" s="110"/>
      <c r="U24" s="105"/>
      <c r="V24" s="105"/>
      <c r="W24" s="105"/>
      <c r="X24" s="105"/>
      <c r="Y24" s="105"/>
    </row>
    <row r="25" spans="1:25" x14ac:dyDescent="0.2">
      <c r="A25" s="109"/>
      <c r="B25" s="105"/>
      <c r="C25" s="105"/>
      <c r="D25" s="105"/>
      <c r="E25" s="105"/>
      <c r="F25" s="105"/>
      <c r="G25" s="105"/>
      <c r="H25" s="105"/>
      <c r="I25" s="105"/>
      <c r="J25" s="105"/>
      <c r="K25" s="105"/>
      <c r="L25" s="105"/>
      <c r="M25" s="105"/>
      <c r="N25" s="105"/>
      <c r="O25" s="105"/>
      <c r="P25" s="105"/>
      <c r="Q25" s="105"/>
      <c r="R25" s="105"/>
      <c r="S25" s="105"/>
      <c r="T25" s="110"/>
      <c r="U25" s="105"/>
      <c r="V25" s="105"/>
      <c r="W25" s="105"/>
      <c r="X25" s="105"/>
      <c r="Y25" s="105"/>
    </row>
    <row r="26" spans="1:25" x14ac:dyDescent="0.2">
      <c r="A26" s="109"/>
      <c r="B26" s="105"/>
      <c r="C26" s="105"/>
      <c r="D26" s="105"/>
      <c r="E26" s="105"/>
      <c r="F26" s="105"/>
      <c r="G26" s="105"/>
      <c r="H26" s="105"/>
      <c r="I26" s="105"/>
      <c r="J26" s="105"/>
      <c r="K26" s="105"/>
      <c r="L26" s="105"/>
      <c r="M26" s="105"/>
      <c r="N26" s="105"/>
      <c r="O26" s="105"/>
      <c r="P26" s="105"/>
      <c r="Q26" s="105"/>
      <c r="R26" s="105"/>
      <c r="S26" s="105"/>
      <c r="T26" s="110"/>
      <c r="U26" s="105"/>
      <c r="V26" s="105"/>
      <c r="W26" s="105"/>
      <c r="X26" s="105"/>
      <c r="Y26" s="105"/>
    </row>
    <row r="27" spans="1:25" x14ac:dyDescent="0.2">
      <c r="A27" s="109"/>
      <c r="B27" s="105"/>
      <c r="C27" s="105"/>
      <c r="D27" s="105"/>
      <c r="E27" s="105"/>
      <c r="F27" s="105"/>
      <c r="G27" s="105"/>
      <c r="H27" s="105"/>
      <c r="I27" s="105"/>
      <c r="J27" s="105"/>
      <c r="K27" s="105"/>
      <c r="L27" s="105"/>
      <c r="M27" s="105"/>
      <c r="N27" s="105"/>
      <c r="O27" s="105"/>
      <c r="P27" s="105"/>
      <c r="Q27" s="105"/>
      <c r="R27" s="105"/>
      <c r="S27" s="105"/>
      <c r="T27" s="110"/>
      <c r="U27" s="105"/>
      <c r="V27" s="105"/>
      <c r="W27" s="105"/>
      <c r="X27" s="105"/>
      <c r="Y27" s="105"/>
    </row>
    <row r="28" spans="1:25" x14ac:dyDescent="0.2">
      <c r="A28" s="109"/>
      <c r="B28" s="105"/>
      <c r="C28" s="105"/>
      <c r="D28" s="105"/>
      <c r="E28" s="105"/>
      <c r="F28" s="105"/>
      <c r="G28" s="105"/>
      <c r="H28" s="105"/>
      <c r="I28" s="105"/>
      <c r="J28" s="105"/>
      <c r="K28" s="105"/>
      <c r="L28" s="105"/>
      <c r="M28" s="105"/>
      <c r="N28" s="105"/>
      <c r="O28" s="105"/>
      <c r="P28" s="105"/>
      <c r="Q28" s="105"/>
      <c r="R28" s="105"/>
      <c r="S28" s="105"/>
      <c r="T28" s="110"/>
      <c r="U28" s="105"/>
      <c r="V28" s="105"/>
      <c r="W28" s="105"/>
      <c r="X28" s="105"/>
      <c r="Y28" s="105"/>
    </row>
    <row r="29" spans="1:25" ht="15" thickBot="1" x14ac:dyDescent="0.25">
      <c r="A29" s="111"/>
      <c r="B29" s="112"/>
      <c r="C29" s="112"/>
      <c r="D29" s="112"/>
      <c r="E29" s="112"/>
      <c r="F29" s="112"/>
      <c r="G29" s="112"/>
      <c r="H29" s="112"/>
      <c r="I29" s="112"/>
      <c r="J29" s="112"/>
      <c r="K29" s="112"/>
      <c r="L29" s="112"/>
      <c r="M29" s="112"/>
      <c r="N29" s="112"/>
      <c r="O29" s="112"/>
      <c r="P29" s="112"/>
      <c r="Q29" s="112"/>
      <c r="R29" s="112"/>
      <c r="S29" s="112"/>
      <c r="T29" s="113"/>
      <c r="U29" s="105"/>
      <c r="V29" s="105"/>
      <c r="W29" s="105"/>
      <c r="X29" s="105"/>
      <c r="Y29" s="105"/>
    </row>
    <row r="30" spans="1:25" x14ac:dyDescent="0.2">
      <c r="A30" s="105"/>
      <c r="B30" s="105"/>
      <c r="C30" s="105"/>
      <c r="D30" s="105"/>
      <c r="E30" s="105"/>
      <c r="F30" s="105"/>
      <c r="G30" s="105"/>
      <c r="H30" s="105"/>
      <c r="I30" s="105"/>
      <c r="J30" s="105"/>
      <c r="K30" s="105"/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05"/>
      <c r="W30" s="105"/>
      <c r="X30" s="105"/>
      <c r="Y30" s="105"/>
    </row>
    <row r="31" spans="1:25" x14ac:dyDescent="0.2">
      <c r="A31" s="105"/>
      <c r="B31" s="105"/>
      <c r="C31" s="105"/>
      <c r="D31" s="105"/>
      <c r="E31" s="105"/>
      <c r="F31" s="105"/>
      <c r="G31" s="105"/>
      <c r="H31" s="105"/>
      <c r="I31" s="105"/>
      <c r="J31" s="105"/>
      <c r="K31" s="105"/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05"/>
      <c r="W31" s="105"/>
      <c r="X31" s="105"/>
      <c r="Y31" s="105"/>
    </row>
    <row r="32" spans="1:25" x14ac:dyDescent="0.2">
      <c r="A32" s="105"/>
      <c r="B32" s="105"/>
      <c r="C32" s="105"/>
      <c r="D32" s="105"/>
      <c r="E32" s="105"/>
      <c r="F32" s="105"/>
      <c r="G32" s="105"/>
      <c r="H32" s="105"/>
      <c r="I32" s="105"/>
      <c r="J32" s="105"/>
      <c r="K32" s="105"/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05"/>
      <c r="W32" s="105"/>
      <c r="X32" s="105"/>
      <c r="Y32" s="105"/>
    </row>
    <row r="33" spans="1:25" x14ac:dyDescent="0.2">
      <c r="A33" s="105"/>
      <c r="B33" s="105"/>
      <c r="C33" s="105"/>
      <c r="D33" s="105"/>
      <c r="E33" s="105"/>
      <c r="F33" s="105"/>
      <c r="G33" s="105"/>
      <c r="H33" s="105"/>
      <c r="I33" s="105"/>
      <c r="J33" s="105"/>
      <c r="K33" s="105"/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05"/>
      <c r="W33" s="105"/>
      <c r="X33" s="105"/>
      <c r="Y33" s="105"/>
    </row>
    <row r="34" spans="1:25" x14ac:dyDescent="0.2">
      <c r="A34" s="105"/>
      <c r="B34" s="105"/>
      <c r="C34" s="105"/>
      <c r="D34" s="105"/>
      <c r="E34" s="105"/>
      <c r="F34" s="105"/>
      <c r="G34" s="105"/>
      <c r="H34" s="105"/>
      <c r="I34" s="105"/>
      <c r="J34" s="105"/>
      <c r="K34" s="105"/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05"/>
      <c r="W34" s="105"/>
      <c r="X34" s="105"/>
      <c r="Y34" s="105"/>
    </row>
    <row r="35" spans="1:25" x14ac:dyDescent="0.2">
      <c r="A35" s="105"/>
      <c r="B35" s="105"/>
      <c r="C35" s="105"/>
      <c r="D35" s="105"/>
      <c r="E35" s="105"/>
      <c r="F35" s="105"/>
      <c r="G35" s="105"/>
      <c r="H35" s="105"/>
      <c r="I35" s="105"/>
      <c r="J35" s="105"/>
      <c r="K35" s="105"/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05"/>
      <c r="W35" s="105"/>
      <c r="X35" s="105"/>
      <c r="Y35" s="105"/>
    </row>
    <row r="36" spans="1:25" x14ac:dyDescent="0.2">
      <c r="A36" s="105"/>
      <c r="B36" s="105"/>
      <c r="C36" s="105"/>
      <c r="D36" s="105"/>
      <c r="E36" s="105"/>
      <c r="F36" s="105"/>
      <c r="G36" s="105"/>
      <c r="H36" s="105"/>
      <c r="I36" s="105"/>
      <c r="J36" s="105"/>
      <c r="K36" s="105"/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05"/>
      <c r="W36" s="105"/>
      <c r="X36" s="105"/>
      <c r="Y36" s="105"/>
    </row>
    <row r="37" spans="1:25" x14ac:dyDescent="0.2">
      <c r="A37" s="105"/>
      <c r="B37" s="105"/>
      <c r="C37" s="105"/>
      <c r="D37" s="105"/>
      <c r="E37" s="105"/>
      <c r="F37" s="105"/>
      <c r="G37" s="105"/>
      <c r="H37" s="105"/>
      <c r="I37" s="105"/>
      <c r="J37" s="105"/>
      <c r="K37" s="105"/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05"/>
      <c r="W37" s="105"/>
      <c r="X37" s="105"/>
      <c r="Y37" s="105"/>
    </row>
    <row r="38" spans="1:25" x14ac:dyDescent="0.2">
      <c r="A38" s="105"/>
      <c r="B38" s="105"/>
      <c r="C38" s="105"/>
      <c r="D38" s="105"/>
      <c r="E38" s="105"/>
      <c r="F38" s="105"/>
      <c r="G38" s="105"/>
      <c r="H38" s="105"/>
      <c r="I38" s="105"/>
      <c r="J38" s="105"/>
      <c r="K38" s="105"/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05"/>
      <c r="W38" s="105"/>
      <c r="X38" s="105"/>
      <c r="Y38" s="105"/>
    </row>
    <row r="39" spans="1:25" x14ac:dyDescent="0.2">
      <c r="A39" s="105"/>
      <c r="B39" s="105"/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05"/>
      <c r="W39" s="105"/>
      <c r="X39" s="105"/>
      <c r="Y39" s="105"/>
    </row>
    <row r="40" spans="1:25" x14ac:dyDescent="0.2">
      <c r="A40" s="105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05"/>
      <c r="W40" s="105"/>
      <c r="X40" s="105"/>
      <c r="Y40" s="105"/>
    </row>
    <row r="41" spans="1:25" x14ac:dyDescent="0.2">
      <c r="A41" s="105"/>
      <c r="B41" s="105"/>
      <c r="C41" s="105"/>
      <c r="D41" s="105"/>
      <c r="E41" s="105"/>
      <c r="F41" s="105"/>
      <c r="G41" s="105"/>
      <c r="H41" s="105"/>
      <c r="I41" s="105"/>
      <c r="J41" s="105"/>
      <c r="K41" s="105"/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05"/>
      <c r="W41" s="105"/>
      <c r="X41" s="105"/>
      <c r="Y41" s="105"/>
    </row>
    <row r="42" spans="1:25" x14ac:dyDescent="0.2">
      <c r="A42" s="105"/>
      <c r="B42" s="105"/>
      <c r="C42" s="105"/>
      <c r="D42" s="105"/>
      <c r="E42" s="105"/>
      <c r="F42" s="105"/>
      <c r="G42" s="105"/>
      <c r="H42" s="105"/>
      <c r="I42" s="105"/>
      <c r="J42" s="105"/>
      <c r="K42" s="105"/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05"/>
      <c r="W42" s="105"/>
      <c r="X42" s="105"/>
      <c r="Y42" s="105"/>
    </row>
    <row r="43" spans="1:25" x14ac:dyDescent="0.2">
      <c r="A43" s="105"/>
      <c r="B43" s="105"/>
      <c r="C43" s="105"/>
      <c r="D43" s="105"/>
      <c r="E43" s="105"/>
      <c r="F43" s="105"/>
      <c r="G43" s="105"/>
      <c r="H43" s="105"/>
      <c r="I43" s="105"/>
      <c r="J43" s="105"/>
      <c r="K43" s="105"/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05"/>
      <c r="W43" s="105"/>
      <c r="X43" s="105"/>
      <c r="Y43" s="105"/>
    </row>
    <row r="44" spans="1:25" x14ac:dyDescent="0.2">
      <c r="A44" s="105"/>
      <c r="B44" s="105"/>
      <c r="C44" s="105"/>
      <c r="D44" s="105"/>
      <c r="E44" s="105"/>
      <c r="F44" s="105"/>
      <c r="G44" s="105"/>
      <c r="H44" s="105"/>
      <c r="I44" s="105"/>
      <c r="J44" s="105"/>
      <c r="K44" s="105"/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05"/>
      <c r="W44" s="105"/>
      <c r="X44" s="105"/>
      <c r="Y44" s="105"/>
    </row>
    <row r="45" spans="1:25" x14ac:dyDescent="0.2">
      <c r="A45" s="105"/>
      <c r="B45" s="105"/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05"/>
      <c r="W45" s="105"/>
      <c r="X45" s="105"/>
      <c r="Y45" s="105"/>
    </row>
    <row r="46" spans="1:25" x14ac:dyDescent="0.2">
      <c r="A46" s="105"/>
      <c r="B46" s="105"/>
      <c r="C46" s="105"/>
      <c r="D46" s="105"/>
      <c r="E46" s="105"/>
      <c r="F46" s="105"/>
      <c r="G46" s="105"/>
      <c r="H46" s="105"/>
      <c r="I46" s="105"/>
      <c r="J46" s="105"/>
      <c r="K46" s="105"/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05"/>
      <c r="W46" s="105"/>
      <c r="X46" s="105"/>
      <c r="Y46" s="105"/>
    </row>
    <row r="47" spans="1:25" x14ac:dyDescent="0.2">
      <c r="A47" s="105"/>
      <c r="B47" s="105"/>
      <c r="C47" s="105"/>
      <c r="D47" s="105"/>
      <c r="E47" s="105"/>
      <c r="F47" s="105"/>
      <c r="G47" s="105"/>
      <c r="H47" s="105"/>
      <c r="I47" s="105"/>
      <c r="J47" s="105"/>
      <c r="K47" s="105"/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05"/>
      <c r="W47" s="105"/>
      <c r="X47" s="105"/>
      <c r="Y47" s="105"/>
    </row>
    <row r="48" spans="1:25" x14ac:dyDescent="0.2">
      <c r="A48" s="105"/>
      <c r="B48" s="105"/>
      <c r="C48" s="105"/>
      <c r="D48" s="105"/>
      <c r="E48" s="105"/>
      <c r="F48" s="105"/>
      <c r="G48" s="105"/>
      <c r="H48" s="105"/>
      <c r="I48" s="105"/>
      <c r="J48" s="105"/>
      <c r="K48" s="105"/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05"/>
      <c r="W48" s="105"/>
      <c r="X48" s="105"/>
      <c r="Y48" s="105"/>
    </row>
    <row r="49" spans="1:25" x14ac:dyDescent="0.2">
      <c r="A49" s="105"/>
      <c r="B49" s="105"/>
      <c r="C49" s="105"/>
      <c r="D49" s="105"/>
      <c r="E49" s="105"/>
      <c r="F49" s="105"/>
      <c r="G49" s="105"/>
      <c r="H49" s="105"/>
      <c r="I49" s="105"/>
      <c r="J49" s="105"/>
      <c r="K49" s="105"/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05"/>
      <c r="W49" s="105"/>
      <c r="X49" s="105"/>
      <c r="Y49" s="105"/>
    </row>
    <row r="50" spans="1:25" x14ac:dyDescent="0.2">
      <c r="A50" s="105"/>
      <c r="B50" s="105"/>
      <c r="C50" s="105"/>
      <c r="D50" s="105"/>
      <c r="E50" s="105"/>
      <c r="F50" s="105"/>
      <c r="G50" s="105"/>
      <c r="H50" s="105"/>
      <c r="I50" s="105"/>
      <c r="J50" s="105"/>
      <c r="K50" s="105"/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05"/>
      <c r="W50" s="105"/>
      <c r="X50" s="105"/>
      <c r="Y50" s="105"/>
    </row>
    <row r="51" spans="1:25" x14ac:dyDescent="0.2">
      <c r="A51" s="105"/>
      <c r="B51" s="105"/>
      <c r="C51" s="105"/>
      <c r="D51" s="105"/>
      <c r="E51" s="105"/>
      <c r="F51" s="105"/>
      <c r="G51" s="105"/>
      <c r="H51" s="105"/>
      <c r="I51" s="105"/>
      <c r="J51" s="105"/>
      <c r="K51" s="105"/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05"/>
      <c r="W51" s="105"/>
      <c r="X51" s="105"/>
      <c r="Y51" s="105"/>
    </row>
    <row r="52" spans="1:25" x14ac:dyDescent="0.2">
      <c r="A52" s="105"/>
      <c r="B52" s="105"/>
      <c r="C52" s="105"/>
      <c r="D52" s="105"/>
      <c r="E52" s="105"/>
      <c r="F52" s="105"/>
      <c r="G52" s="105"/>
      <c r="H52" s="105"/>
      <c r="I52" s="105"/>
      <c r="J52" s="105"/>
      <c r="K52" s="105"/>
      <c r="L52" s="105"/>
      <c r="M52" s="105"/>
      <c r="N52" s="105"/>
      <c r="O52" s="105"/>
      <c r="P52" s="105"/>
      <c r="Q52" s="105"/>
      <c r="R52" s="105"/>
      <c r="S52" s="105"/>
      <c r="T52" s="105"/>
      <c r="U52" s="105"/>
      <c r="V52" s="105"/>
      <c r="W52" s="105"/>
      <c r="X52" s="105"/>
      <c r="Y52" s="105"/>
    </row>
    <row r="53" spans="1:25" x14ac:dyDescent="0.2">
      <c r="A53" s="105"/>
      <c r="B53" s="105"/>
      <c r="C53" s="105"/>
      <c r="D53" s="105"/>
      <c r="E53" s="105"/>
      <c r="F53" s="105"/>
      <c r="G53" s="105"/>
      <c r="H53" s="105"/>
      <c r="I53" s="105"/>
      <c r="J53" s="105"/>
      <c r="K53" s="105"/>
      <c r="L53" s="105"/>
      <c r="M53" s="105"/>
      <c r="N53" s="105"/>
      <c r="O53" s="105"/>
      <c r="P53" s="105"/>
      <c r="Q53" s="105"/>
      <c r="R53" s="105"/>
      <c r="S53" s="105"/>
      <c r="T53" s="105"/>
      <c r="U53" s="105"/>
      <c r="V53" s="105"/>
      <c r="W53" s="105"/>
      <c r="X53" s="105"/>
      <c r="Y53" s="105"/>
    </row>
    <row r="54" spans="1:25" x14ac:dyDescent="0.2">
      <c r="A54" s="105"/>
      <c r="B54" s="105"/>
      <c r="C54" s="105"/>
      <c r="D54" s="105"/>
      <c r="E54" s="105"/>
      <c r="F54" s="105"/>
      <c r="G54" s="105"/>
      <c r="H54" s="105"/>
      <c r="I54" s="105"/>
      <c r="J54" s="105"/>
      <c r="K54" s="105"/>
      <c r="L54" s="105"/>
      <c r="M54" s="105"/>
      <c r="N54" s="105"/>
      <c r="O54" s="105"/>
      <c r="P54" s="105"/>
      <c r="Q54" s="105"/>
      <c r="R54" s="105"/>
      <c r="S54" s="105"/>
      <c r="T54" s="105"/>
      <c r="U54" s="105"/>
      <c r="V54" s="105"/>
      <c r="W54" s="105"/>
      <c r="X54" s="105"/>
      <c r="Y54" s="105"/>
    </row>
    <row r="55" spans="1:25" x14ac:dyDescent="0.2">
      <c r="A55" s="105"/>
      <c r="B55" s="105"/>
      <c r="C55" s="105"/>
      <c r="D55" s="105"/>
      <c r="E55" s="105"/>
      <c r="F55" s="105"/>
      <c r="G55" s="105"/>
      <c r="H55" s="105"/>
      <c r="I55" s="105"/>
      <c r="J55" s="105"/>
      <c r="K55" s="105"/>
      <c r="L55" s="105"/>
      <c r="M55" s="105"/>
      <c r="N55" s="105"/>
      <c r="O55" s="105"/>
      <c r="P55" s="105"/>
      <c r="Q55" s="105"/>
      <c r="R55" s="105"/>
      <c r="S55" s="105"/>
      <c r="T55" s="105"/>
      <c r="U55" s="105"/>
      <c r="V55" s="105"/>
      <c r="W55" s="105"/>
      <c r="X55" s="105"/>
      <c r="Y55" s="105"/>
    </row>
    <row r="56" spans="1:25" x14ac:dyDescent="0.2">
      <c r="A56" s="105"/>
      <c r="B56" s="105"/>
      <c r="C56" s="105"/>
      <c r="D56" s="105"/>
      <c r="E56" s="105"/>
      <c r="F56" s="105"/>
      <c r="G56" s="105"/>
      <c r="H56" s="105"/>
      <c r="I56" s="105"/>
      <c r="J56" s="105"/>
      <c r="K56" s="105"/>
      <c r="L56" s="105"/>
      <c r="M56" s="105"/>
      <c r="N56" s="105"/>
      <c r="O56" s="105"/>
      <c r="P56" s="105"/>
      <c r="Q56" s="105"/>
      <c r="R56" s="105"/>
      <c r="S56" s="105"/>
      <c r="T56" s="105"/>
      <c r="U56" s="105"/>
      <c r="V56" s="105"/>
      <c r="W56" s="105"/>
      <c r="X56" s="105"/>
      <c r="Y56" s="105"/>
    </row>
    <row r="57" spans="1:25" x14ac:dyDescent="0.2">
      <c r="A57" s="105"/>
      <c r="B57" s="105"/>
      <c r="C57" s="105"/>
      <c r="D57" s="105"/>
      <c r="E57" s="105"/>
      <c r="F57" s="105"/>
      <c r="G57" s="105"/>
      <c r="H57" s="105"/>
      <c r="I57" s="105"/>
      <c r="J57" s="105"/>
      <c r="K57" s="105"/>
      <c r="L57" s="105"/>
      <c r="M57" s="105"/>
      <c r="N57" s="105"/>
      <c r="O57" s="105"/>
      <c r="P57" s="105"/>
      <c r="Q57" s="105"/>
      <c r="R57" s="105"/>
      <c r="S57" s="105"/>
      <c r="T57" s="105"/>
      <c r="U57" s="105"/>
      <c r="V57" s="105"/>
      <c r="W57" s="105"/>
      <c r="X57" s="105"/>
      <c r="Y57" s="105"/>
    </row>
    <row r="58" spans="1:25" x14ac:dyDescent="0.2">
      <c r="A58" s="105"/>
      <c r="B58" s="105"/>
      <c r="C58" s="105"/>
      <c r="D58" s="105"/>
      <c r="E58" s="105"/>
      <c r="F58" s="105"/>
      <c r="G58" s="105"/>
      <c r="H58" s="105"/>
      <c r="I58" s="105"/>
      <c r="J58" s="105"/>
      <c r="K58" s="105"/>
      <c r="L58" s="105"/>
      <c r="M58" s="105"/>
      <c r="N58" s="105"/>
      <c r="O58" s="105"/>
      <c r="P58" s="105"/>
      <c r="Q58" s="105"/>
      <c r="R58" s="105"/>
      <c r="S58" s="105"/>
      <c r="T58" s="105"/>
      <c r="U58" s="105"/>
      <c r="V58" s="105"/>
      <c r="W58" s="105"/>
      <c r="X58" s="105"/>
      <c r="Y58" s="105"/>
    </row>
    <row r="59" spans="1:25" x14ac:dyDescent="0.2">
      <c r="A59" s="105"/>
      <c r="B59" s="105"/>
      <c r="C59" s="105"/>
      <c r="D59" s="105"/>
      <c r="E59" s="105"/>
      <c r="F59" s="105"/>
      <c r="G59" s="105"/>
      <c r="H59" s="105"/>
      <c r="I59" s="105"/>
      <c r="J59" s="105"/>
      <c r="K59" s="105"/>
      <c r="L59" s="105"/>
      <c r="M59" s="105"/>
      <c r="N59" s="105"/>
      <c r="O59" s="105"/>
      <c r="P59" s="105"/>
      <c r="Q59" s="105"/>
      <c r="R59" s="105"/>
      <c r="S59" s="105"/>
      <c r="T59" s="105"/>
      <c r="U59" s="105"/>
      <c r="V59" s="105"/>
      <c r="W59" s="105"/>
      <c r="X59" s="105"/>
      <c r="Y59" s="105"/>
    </row>
    <row r="60" spans="1:25" x14ac:dyDescent="0.2">
      <c r="A60" s="105"/>
      <c r="B60" s="105"/>
      <c r="C60" s="105"/>
      <c r="D60" s="105"/>
      <c r="E60" s="105"/>
      <c r="F60" s="105"/>
      <c r="G60" s="105"/>
      <c r="H60" s="105"/>
      <c r="I60" s="105"/>
      <c r="J60" s="105"/>
      <c r="K60" s="105"/>
      <c r="L60" s="105"/>
      <c r="M60" s="105"/>
      <c r="N60" s="105"/>
      <c r="O60" s="105"/>
      <c r="P60" s="105"/>
      <c r="Q60" s="105"/>
      <c r="R60" s="105"/>
      <c r="S60" s="105"/>
      <c r="T60" s="105"/>
      <c r="U60" s="105"/>
      <c r="V60" s="105"/>
      <c r="W60" s="105"/>
      <c r="X60" s="105"/>
      <c r="Y60" s="105"/>
    </row>
    <row r="61" spans="1:25" x14ac:dyDescent="0.2">
      <c r="A61" s="105"/>
      <c r="B61" s="105"/>
      <c r="C61" s="105"/>
      <c r="D61" s="105"/>
      <c r="E61" s="105"/>
      <c r="F61" s="105"/>
      <c r="G61" s="105"/>
      <c r="H61" s="105"/>
      <c r="I61" s="105"/>
      <c r="J61" s="105"/>
      <c r="K61" s="105"/>
      <c r="L61" s="105"/>
      <c r="M61" s="105"/>
      <c r="N61" s="105"/>
      <c r="O61" s="105"/>
      <c r="P61" s="105"/>
      <c r="Q61" s="105"/>
      <c r="R61" s="105"/>
      <c r="S61" s="105"/>
      <c r="T61" s="105"/>
      <c r="U61" s="105"/>
      <c r="V61" s="105"/>
      <c r="W61" s="105"/>
      <c r="X61" s="105"/>
      <c r="Y61" s="105"/>
    </row>
    <row r="62" spans="1:25" x14ac:dyDescent="0.2">
      <c r="A62" s="105"/>
      <c r="B62" s="105"/>
      <c r="C62" s="105"/>
      <c r="D62" s="105"/>
      <c r="E62" s="105"/>
      <c r="F62" s="105"/>
      <c r="G62" s="105"/>
      <c r="H62" s="105"/>
      <c r="I62" s="105"/>
      <c r="J62" s="105"/>
      <c r="K62" s="105"/>
      <c r="L62" s="105"/>
      <c r="M62" s="105"/>
      <c r="N62" s="105"/>
      <c r="O62" s="105"/>
      <c r="P62" s="105"/>
      <c r="Q62" s="105"/>
      <c r="R62" s="105"/>
      <c r="S62" s="105"/>
      <c r="T62" s="105"/>
      <c r="U62" s="105"/>
      <c r="V62" s="105"/>
      <c r="W62" s="105"/>
      <c r="X62" s="105"/>
      <c r="Y62" s="105"/>
    </row>
    <row r="63" spans="1:25" x14ac:dyDescent="0.2">
      <c r="A63" s="105"/>
      <c r="B63" s="105"/>
      <c r="C63" s="105"/>
      <c r="D63" s="105"/>
      <c r="E63" s="105"/>
      <c r="F63" s="105"/>
      <c r="G63" s="105"/>
      <c r="H63" s="105"/>
      <c r="I63" s="105"/>
      <c r="J63" s="105"/>
      <c r="K63" s="105"/>
      <c r="L63" s="105"/>
      <c r="M63" s="105"/>
      <c r="N63" s="105"/>
      <c r="O63" s="105"/>
      <c r="P63" s="105"/>
      <c r="Q63" s="105"/>
      <c r="R63" s="105"/>
      <c r="S63" s="105"/>
      <c r="T63" s="105"/>
      <c r="U63" s="105"/>
      <c r="V63" s="105"/>
      <c r="W63" s="105"/>
      <c r="X63" s="105"/>
      <c r="Y63" s="105"/>
    </row>
    <row r="64" spans="1:25" x14ac:dyDescent="0.2">
      <c r="A64" s="105"/>
      <c r="B64" s="105"/>
      <c r="C64" s="105"/>
      <c r="D64" s="105"/>
      <c r="E64" s="105"/>
      <c r="F64" s="105"/>
      <c r="G64" s="105"/>
      <c r="H64" s="105"/>
      <c r="I64" s="105"/>
      <c r="J64" s="105"/>
      <c r="K64" s="105"/>
      <c r="L64" s="105"/>
      <c r="M64" s="105"/>
      <c r="N64" s="105"/>
      <c r="O64" s="105"/>
      <c r="P64" s="105"/>
      <c r="Q64" s="105"/>
      <c r="R64" s="105"/>
      <c r="S64" s="105"/>
      <c r="T64" s="105"/>
      <c r="U64" s="105"/>
      <c r="V64" s="105"/>
      <c r="W64" s="105"/>
      <c r="X64" s="105"/>
      <c r="Y64" s="105"/>
    </row>
    <row r="65" spans="1:25" x14ac:dyDescent="0.2">
      <c r="A65" s="105"/>
      <c r="B65" s="105"/>
      <c r="C65" s="105"/>
      <c r="D65" s="105"/>
      <c r="E65" s="105"/>
      <c r="F65" s="105"/>
      <c r="G65" s="105"/>
      <c r="H65" s="105"/>
      <c r="I65" s="105"/>
      <c r="J65" s="105"/>
      <c r="K65" s="105"/>
      <c r="L65" s="105"/>
      <c r="M65" s="105"/>
      <c r="N65" s="105"/>
      <c r="O65" s="105"/>
      <c r="P65" s="105"/>
      <c r="Q65" s="105"/>
      <c r="R65" s="105"/>
      <c r="S65" s="105"/>
      <c r="T65" s="105"/>
      <c r="U65" s="105"/>
      <c r="V65" s="105"/>
      <c r="W65" s="105"/>
      <c r="X65" s="105"/>
      <c r="Y65" s="105"/>
    </row>
    <row r="66" spans="1:25" x14ac:dyDescent="0.2">
      <c r="A66" s="105"/>
      <c r="B66" s="105"/>
      <c r="C66" s="105"/>
      <c r="D66" s="105"/>
      <c r="E66" s="105"/>
      <c r="F66" s="105"/>
      <c r="G66" s="105"/>
      <c r="H66" s="105"/>
      <c r="I66" s="105"/>
      <c r="J66" s="105"/>
      <c r="K66" s="105"/>
      <c r="L66" s="105"/>
      <c r="M66" s="105"/>
      <c r="N66" s="105"/>
      <c r="O66" s="105"/>
      <c r="P66" s="105"/>
      <c r="Q66" s="105"/>
      <c r="R66" s="105"/>
      <c r="S66" s="105"/>
      <c r="T66" s="105"/>
      <c r="U66" s="105"/>
      <c r="V66" s="105"/>
      <c r="W66" s="105"/>
      <c r="X66" s="105"/>
      <c r="Y66" s="105"/>
    </row>
    <row r="67" spans="1:25" x14ac:dyDescent="0.2">
      <c r="A67" s="105"/>
      <c r="B67" s="105"/>
      <c r="C67" s="105"/>
      <c r="D67" s="105"/>
      <c r="E67" s="105"/>
      <c r="F67" s="105"/>
      <c r="G67" s="105"/>
      <c r="H67" s="105"/>
      <c r="I67" s="105"/>
      <c r="J67" s="105"/>
      <c r="K67" s="105"/>
      <c r="L67" s="105"/>
      <c r="M67" s="105"/>
      <c r="N67" s="105"/>
      <c r="O67" s="105"/>
      <c r="P67" s="105"/>
      <c r="Q67" s="105"/>
      <c r="R67" s="105"/>
      <c r="S67" s="105"/>
      <c r="T67" s="105"/>
      <c r="U67" s="105"/>
      <c r="V67" s="105"/>
      <c r="W67" s="105"/>
      <c r="X67" s="105"/>
      <c r="Y67" s="105"/>
    </row>
    <row r="68" spans="1:25" x14ac:dyDescent="0.2">
      <c r="A68" s="105"/>
      <c r="B68" s="105"/>
      <c r="C68" s="105"/>
      <c r="D68" s="105"/>
      <c r="E68" s="105"/>
      <c r="F68" s="105"/>
      <c r="G68" s="105"/>
      <c r="H68" s="105"/>
      <c r="I68" s="105"/>
      <c r="J68" s="105"/>
      <c r="K68" s="105"/>
      <c r="L68" s="105"/>
      <c r="M68" s="105"/>
      <c r="N68" s="105"/>
      <c r="O68" s="105"/>
      <c r="P68" s="105"/>
      <c r="Q68" s="105"/>
      <c r="R68" s="105"/>
      <c r="S68" s="105"/>
      <c r="T68" s="105"/>
      <c r="U68" s="105"/>
      <c r="V68" s="105"/>
      <c r="W68" s="105"/>
      <c r="X68" s="105"/>
      <c r="Y68" s="105"/>
    </row>
    <row r="69" spans="1:25" x14ac:dyDescent="0.2">
      <c r="A69" s="105"/>
      <c r="B69" s="105"/>
      <c r="C69" s="105"/>
      <c r="D69" s="105"/>
      <c r="E69" s="105"/>
      <c r="F69" s="105"/>
      <c r="G69" s="105"/>
      <c r="H69" s="105"/>
      <c r="I69" s="105"/>
      <c r="J69" s="105"/>
      <c r="K69" s="105"/>
      <c r="L69" s="105"/>
      <c r="M69" s="105"/>
      <c r="N69" s="105"/>
      <c r="O69" s="105"/>
      <c r="P69" s="105"/>
      <c r="Q69" s="105"/>
      <c r="R69" s="105"/>
      <c r="S69" s="105"/>
      <c r="T69" s="105"/>
      <c r="U69" s="105"/>
      <c r="V69" s="105"/>
      <c r="W69" s="105"/>
      <c r="X69" s="105"/>
      <c r="Y69" s="105"/>
    </row>
    <row r="70" spans="1:25" x14ac:dyDescent="0.2">
      <c r="A70" s="105"/>
      <c r="B70" s="105"/>
      <c r="C70" s="105"/>
      <c r="D70" s="105"/>
      <c r="E70" s="105"/>
      <c r="F70" s="105"/>
      <c r="G70" s="105"/>
      <c r="H70" s="105"/>
      <c r="I70" s="105"/>
      <c r="J70" s="105"/>
      <c r="K70" s="105"/>
      <c r="L70" s="105"/>
      <c r="M70" s="105"/>
      <c r="N70" s="105"/>
      <c r="O70" s="105"/>
      <c r="P70" s="105"/>
      <c r="Q70" s="105"/>
      <c r="R70" s="105"/>
      <c r="S70" s="105"/>
      <c r="T70" s="105"/>
      <c r="U70" s="105"/>
      <c r="V70" s="105"/>
      <c r="W70" s="105"/>
      <c r="X70" s="105"/>
      <c r="Y70" s="105"/>
    </row>
    <row r="71" spans="1:25" x14ac:dyDescent="0.2">
      <c r="A71" s="105"/>
      <c r="B71" s="105"/>
      <c r="C71" s="105"/>
      <c r="D71" s="105"/>
      <c r="E71" s="105"/>
      <c r="F71" s="105"/>
      <c r="G71" s="105"/>
      <c r="H71" s="105"/>
      <c r="I71" s="105"/>
      <c r="J71" s="105"/>
      <c r="K71" s="105"/>
      <c r="L71" s="105"/>
      <c r="M71" s="105"/>
      <c r="N71" s="105"/>
      <c r="O71" s="105"/>
      <c r="P71" s="105"/>
      <c r="Q71" s="105"/>
      <c r="R71" s="105"/>
      <c r="S71" s="105"/>
      <c r="T71" s="105"/>
      <c r="U71" s="105"/>
      <c r="V71" s="105"/>
      <c r="W71" s="105"/>
      <c r="X71" s="105"/>
      <c r="Y71" s="105"/>
    </row>
    <row r="72" spans="1:25" x14ac:dyDescent="0.2">
      <c r="A72" s="105"/>
      <c r="B72" s="105"/>
      <c r="C72" s="105"/>
      <c r="D72" s="105"/>
      <c r="E72" s="105"/>
      <c r="F72" s="105"/>
      <c r="G72" s="105"/>
      <c r="H72" s="105"/>
      <c r="I72" s="105"/>
      <c r="J72" s="105"/>
      <c r="K72" s="105"/>
      <c r="L72" s="105"/>
      <c r="M72" s="105"/>
      <c r="N72" s="105"/>
      <c r="O72" s="105"/>
      <c r="P72" s="105"/>
      <c r="Q72" s="105"/>
      <c r="R72" s="105"/>
      <c r="S72" s="105"/>
      <c r="T72" s="105"/>
      <c r="U72" s="105"/>
      <c r="V72" s="105"/>
      <c r="W72" s="105"/>
      <c r="X72" s="105"/>
      <c r="Y72" s="105"/>
    </row>
    <row r="73" spans="1:25" x14ac:dyDescent="0.2">
      <c r="A73" s="105"/>
      <c r="B73" s="105"/>
      <c r="C73" s="105"/>
      <c r="D73" s="105"/>
      <c r="E73" s="105"/>
      <c r="F73" s="105"/>
      <c r="G73" s="105"/>
      <c r="H73" s="105"/>
      <c r="I73" s="105"/>
      <c r="J73" s="105"/>
      <c r="K73" s="105"/>
      <c r="L73" s="105"/>
      <c r="M73" s="105"/>
      <c r="N73" s="105"/>
      <c r="O73" s="105"/>
      <c r="P73" s="105"/>
      <c r="Q73" s="105"/>
      <c r="R73" s="105"/>
      <c r="S73" s="105"/>
      <c r="T73" s="105"/>
      <c r="U73" s="105"/>
      <c r="V73" s="105"/>
      <c r="W73" s="105"/>
      <c r="X73" s="105"/>
      <c r="Y73" s="105"/>
    </row>
    <row r="74" spans="1:25" x14ac:dyDescent="0.2">
      <c r="A74" s="105"/>
      <c r="B74" s="105"/>
      <c r="C74" s="105"/>
      <c r="D74" s="105"/>
      <c r="E74" s="105"/>
      <c r="F74" s="105"/>
      <c r="G74" s="105"/>
      <c r="H74" s="105"/>
      <c r="I74" s="105"/>
      <c r="J74" s="105"/>
      <c r="K74" s="105"/>
      <c r="L74" s="105"/>
      <c r="M74" s="105"/>
      <c r="N74" s="105"/>
      <c r="O74" s="105"/>
      <c r="P74" s="105"/>
      <c r="Q74" s="105"/>
      <c r="R74" s="105"/>
      <c r="S74" s="105"/>
      <c r="T74" s="105"/>
      <c r="U74" s="105"/>
      <c r="V74" s="105"/>
      <c r="W74" s="105"/>
      <c r="X74" s="105"/>
      <c r="Y74" s="105"/>
    </row>
    <row r="75" spans="1:25" x14ac:dyDescent="0.2">
      <c r="A75" s="105"/>
      <c r="B75" s="105"/>
      <c r="C75" s="105"/>
      <c r="D75" s="105"/>
      <c r="E75" s="105"/>
      <c r="F75" s="105"/>
      <c r="G75" s="105"/>
      <c r="H75" s="105"/>
      <c r="I75" s="105"/>
      <c r="J75" s="105"/>
      <c r="K75" s="105"/>
      <c r="L75" s="105"/>
      <c r="M75" s="105"/>
      <c r="N75" s="105"/>
      <c r="O75" s="105"/>
      <c r="P75" s="105"/>
      <c r="Q75" s="105"/>
      <c r="R75" s="105"/>
      <c r="S75" s="105"/>
      <c r="T75" s="105"/>
      <c r="U75" s="105"/>
      <c r="V75" s="105"/>
      <c r="W75" s="105"/>
      <c r="X75" s="105"/>
      <c r="Y75" s="105"/>
    </row>
    <row r="76" spans="1:25" x14ac:dyDescent="0.2">
      <c r="A76" s="105"/>
      <c r="B76" s="105"/>
      <c r="C76" s="105"/>
      <c r="D76" s="105"/>
      <c r="E76" s="105"/>
      <c r="F76" s="105"/>
      <c r="G76" s="105"/>
      <c r="H76" s="105"/>
      <c r="I76" s="105"/>
      <c r="J76" s="105"/>
      <c r="K76" s="105"/>
      <c r="L76" s="105"/>
      <c r="M76" s="105"/>
      <c r="N76" s="105"/>
      <c r="O76" s="105"/>
      <c r="P76" s="105"/>
      <c r="Q76" s="105"/>
      <c r="R76" s="105"/>
      <c r="S76" s="105"/>
      <c r="T76" s="105"/>
      <c r="U76" s="105"/>
      <c r="V76" s="105"/>
      <c r="W76" s="105"/>
      <c r="X76" s="105"/>
      <c r="Y76" s="105"/>
    </row>
    <row r="77" spans="1:25" x14ac:dyDescent="0.2">
      <c r="A77" s="105"/>
      <c r="B77" s="105"/>
      <c r="C77" s="105"/>
      <c r="D77" s="105"/>
      <c r="E77" s="105"/>
      <c r="F77" s="105"/>
      <c r="G77" s="105"/>
      <c r="H77" s="105"/>
      <c r="I77" s="105"/>
      <c r="J77" s="105"/>
      <c r="K77" s="105"/>
      <c r="L77" s="105"/>
      <c r="M77" s="105"/>
      <c r="N77" s="105"/>
      <c r="O77" s="105"/>
      <c r="P77" s="105"/>
      <c r="Q77" s="105"/>
      <c r="R77" s="105"/>
      <c r="S77" s="105"/>
      <c r="T77" s="105"/>
      <c r="U77" s="105"/>
      <c r="V77" s="105"/>
      <c r="W77" s="105"/>
      <c r="X77" s="105"/>
      <c r="Y77" s="105"/>
    </row>
    <row r="78" spans="1:25" x14ac:dyDescent="0.2">
      <c r="A78" s="105"/>
      <c r="B78" s="105"/>
      <c r="C78" s="105"/>
      <c r="D78" s="105"/>
      <c r="E78" s="105"/>
      <c r="F78" s="105"/>
      <c r="G78" s="105"/>
      <c r="H78" s="105"/>
      <c r="I78" s="105"/>
      <c r="J78" s="105"/>
      <c r="K78" s="105"/>
      <c r="L78" s="105"/>
      <c r="M78" s="105"/>
      <c r="N78" s="105"/>
      <c r="O78" s="105"/>
      <c r="P78" s="105"/>
      <c r="Q78" s="105"/>
      <c r="R78" s="105"/>
      <c r="S78" s="105"/>
      <c r="T78" s="105"/>
      <c r="U78" s="105"/>
      <c r="V78" s="105"/>
      <c r="W78" s="105"/>
      <c r="X78" s="105"/>
      <c r="Y78" s="105"/>
    </row>
    <row r="79" spans="1:25" x14ac:dyDescent="0.2">
      <c r="A79" s="105"/>
      <c r="B79" s="105"/>
      <c r="C79" s="105"/>
      <c r="D79" s="105"/>
      <c r="E79" s="105"/>
      <c r="F79" s="105"/>
      <c r="G79" s="105"/>
      <c r="H79" s="105"/>
      <c r="I79" s="105"/>
      <c r="J79" s="105"/>
      <c r="K79" s="105"/>
      <c r="L79" s="105"/>
      <c r="M79" s="105"/>
      <c r="N79" s="105"/>
      <c r="O79" s="105"/>
      <c r="P79" s="105"/>
      <c r="Q79" s="105"/>
      <c r="R79" s="105"/>
      <c r="S79" s="105"/>
      <c r="T79" s="105"/>
      <c r="U79" s="105"/>
      <c r="V79" s="105"/>
      <c r="W79" s="105"/>
      <c r="X79" s="105"/>
      <c r="Y79" s="105"/>
    </row>
    <row r="80" spans="1:25" x14ac:dyDescent="0.2">
      <c r="A80" s="105"/>
      <c r="B80" s="105"/>
      <c r="C80" s="105"/>
      <c r="D80" s="105"/>
      <c r="E80" s="105"/>
      <c r="F80" s="105"/>
      <c r="G80" s="105"/>
      <c r="H80" s="105"/>
      <c r="I80" s="105"/>
      <c r="J80" s="105"/>
      <c r="K80" s="105"/>
      <c r="L80" s="105"/>
      <c r="M80" s="105"/>
      <c r="N80" s="105"/>
      <c r="O80" s="105"/>
      <c r="P80" s="105"/>
      <c r="Q80" s="105"/>
      <c r="R80" s="105"/>
      <c r="S80" s="105"/>
      <c r="T80" s="105"/>
      <c r="U80" s="105"/>
      <c r="V80" s="105"/>
      <c r="W80" s="105"/>
      <c r="X80" s="105"/>
      <c r="Y80" s="105"/>
    </row>
    <row r="81" spans="1:25" x14ac:dyDescent="0.2">
      <c r="A81" s="105"/>
      <c r="B81" s="105"/>
      <c r="C81" s="105"/>
      <c r="D81" s="105"/>
      <c r="E81" s="105"/>
      <c r="F81" s="105"/>
      <c r="G81" s="105"/>
      <c r="H81" s="105"/>
      <c r="I81" s="105"/>
      <c r="J81" s="105"/>
      <c r="K81" s="105"/>
      <c r="L81" s="105"/>
      <c r="M81" s="105"/>
      <c r="N81" s="105"/>
      <c r="O81" s="105"/>
      <c r="P81" s="105"/>
      <c r="Q81" s="105"/>
      <c r="R81" s="105"/>
      <c r="S81" s="105"/>
      <c r="T81" s="105"/>
      <c r="U81" s="105"/>
      <c r="V81" s="105"/>
      <c r="W81" s="105"/>
      <c r="X81" s="105"/>
      <c r="Y81" s="105"/>
    </row>
    <row r="82" spans="1:25" x14ac:dyDescent="0.2">
      <c r="A82" s="105"/>
      <c r="B82" s="105"/>
      <c r="C82" s="105"/>
      <c r="D82" s="105"/>
      <c r="E82" s="105"/>
      <c r="F82" s="105"/>
      <c r="G82" s="105"/>
      <c r="H82" s="105"/>
      <c r="I82" s="105"/>
      <c r="J82" s="105"/>
      <c r="K82" s="105"/>
      <c r="L82" s="105"/>
      <c r="M82" s="105"/>
      <c r="N82" s="105"/>
      <c r="O82" s="105"/>
      <c r="P82" s="105"/>
      <c r="Q82" s="105"/>
      <c r="R82" s="105"/>
      <c r="S82" s="105"/>
      <c r="T82" s="105"/>
      <c r="U82" s="105"/>
      <c r="V82" s="105"/>
      <c r="W82" s="105"/>
      <c r="X82" s="105"/>
      <c r="Y82" s="105"/>
    </row>
    <row r="83" spans="1:25" x14ac:dyDescent="0.2">
      <c r="A83" s="105"/>
      <c r="B83" s="105"/>
      <c r="C83" s="105"/>
      <c r="D83" s="105"/>
      <c r="E83" s="105"/>
      <c r="F83" s="105"/>
      <c r="G83" s="105"/>
      <c r="H83" s="105"/>
      <c r="I83" s="105"/>
      <c r="J83" s="105"/>
      <c r="K83" s="105"/>
      <c r="L83" s="105"/>
      <c r="M83" s="105"/>
      <c r="N83" s="105"/>
      <c r="O83" s="105"/>
      <c r="P83" s="105"/>
      <c r="Q83" s="105"/>
      <c r="R83" s="105"/>
      <c r="S83" s="105"/>
      <c r="T83" s="105"/>
      <c r="U83" s="105"/>
      <c r="V83" s="105"/>
      <c r="W83" s="105"/>
      <c r="X83" s="105"/>
      <c r="Y83" s="105"/>
    </row>
    <row r="84" spans="1:25" x14ac:dyDescent="0.2">
      <c r="A84" s="105"/>
      <c r="B84" s="105"/>
      <c r="C84" s="105"/>
      <c r="D84" s="105"/>
      <c r="E84" s="105"/>
      <c r="F84" s="105"/>
      <c r="G84" s="105"/>
      <c r="H84" s="105"/>
      <c r="I84" s="105"/>
      <c r="J84" s="105"/>
      <c r="K84" s="105"/>
      <c r="L84" s="105"/>
      <c r="M84" s="105"/>
      <c r="N84" s="105"/>
      <c r="O84" s="105"/>
      <c r="P84" s="105"/>
      <c r="Q84" s="105"/>
      <c r="R84" s="105"/>
      <c r="S84" s="105"/>
      <c r="T84" s="105"/>
      <c r="U84" s="105"/>
      <c r="V84" s="105"/>
      <c r="W84" s="105"/>
      <c r="X84" s="105"/>
      <c r="Y84" s="105"/>
    </row>
    <row r="85" spans="1:25" x14ac:dyDescent="0.2">
      <c r="A85" s="105"/>
      <c r="B85" s="105"/>
      <c r="C85" s="105"/>
      <c r="D85" s="105"/>
      <c r="E85" s="105"/>
      <c r="F85" s="105"/>
      <c r="G85" s="105"/>
      <c r="H85" s="105"/>
      <c r="I85" s="105"/>
      <c r="J85" s="105"/>
      <c r="K85" s="105"/>
      <c r="L85" s="105"/>
      <c r="M85" s="105"/>
      <c r="N85" s="105"/>
      <c r="O85" s="105"/>
      <c r="P85" s="105"/>
      <c r="Q85" s="105"/>
      <c r="R85" s="105"/>
      <c r="S85" s="105"/>
      <c r="T85" s="105"/>
      <c r="U85" s="105"/>
      <c r="V85" s="105"/>
      <c r="W85" s="105"/>
      <c r="X85" s="105"/>
      <c r="Y85" s="105"/>
    </row>
    <row r="86" spans="1:25" x14ac:dyDescent="0.2">
      <c r="A86" s="105"/>
      <c r="B86" s="105"/>
      <c r="C86" s="105"/>
      <c r="D86" s="105"/>
      <c r="E86" s="105"/>
      <c r="F86" s="105"/>
      <c r="G86" s="105"/>
      <c r="H86" s="105"/>
      <c r="I86" s="105"/>
      <c r="J86" s="105"/>
      <c r="K86" s="105"/>
      <c r="L86" s="105"/>
      <c r="M86" s="105"/>
      <c r="N86" s="105"/>
      <c r="O86" s="105"/>
      <c r="P86" s="105"/>
      <c r="Q86" s="105"/>
      <c r="R86" s="105"/>
      <c r="S86" s="105"/>
      <c r="T86" s="105"/>
      <c r="U86" s="105"/>
      <c r="V86" s="105"/>
      <c r="W86" s="105"/>
      <c r="X86" s="105"/>
      <c r="Y86" s="105"/>
    </row>
    <row r="87" spans="1:25" x14ac:dyDescent="0.2">
      <c r="A87" s="105"/>
      <c r="B87" s="105"/>
      <c r="C87" s="105"/>
      <c r="D87" s="105"/>
      <c r="E87" s="105"/>
      <c r="F87" s="105"/>
      <c r="G87" s="105"/>
      <c r="H87" s="105"/>
      <c r="I87" s="105"/>
      <c r="J87" s="105"/>
      <c r="K87" s="105"/>
      <c r="L87" s="105"/>
      <c r="M87" s="105"/>
      <c r="N87" s="105"/>
      <c r="O87" s="105"/>
      <c r="P87" s="105"/>
      <c r="Q87" s="105"/>
      <c r="R87" s="105"/>
      <c r="S87" s="105"/>
      <c r="T87" s="105"/>
      <c r="U87" s="105"/>
      <c r="V87" s="105"/>
      <c r="W87" s="105"/>
      <c r="X87" s="105"/>
      <c r="Y87" s="105"/>
    </row>
    <row r="88" spans="1:25" x14ac:dyDescent="0.2">
      <c r="A88" s="105"/>
      <c r="B88" s="105"/>
      <c r="C88" s="105"/>
      <c r="D88" s="105"/>
      <c r="E88" s="105"/>
      <c r="F88" s="105"/>
      <c r="G88" s="105"/>
      <c r="H88" s="105"/>
      <c r="I88" s="105"/>
      <c r="J88" s="105"/>
      <c r="K88" s="105"/>
      <c r="L88" s="105"/>
      <c r="M88" s="105"/>
      <c r="N88" s="105"/>
      <c r="O88" s="105"/>
      <c r="P88" s="105"/>
      <c r="Q88" s="105"/>
      <c r="R88" s="105"/>
      <c r="S88" s="105"/>
      <c r="T88" s="105"/>
      <c r="U88" s="105"/>
      <c r="V88" s="105"/>
      <c r="W88" s="105"/>
      <c r="X88" s="105"/>
      <c r="Y88" s="105"/>
    </row>
    <row r="89" spans="1:25" x14ac:dyDescent="0.2">
      <c r="A89" s="105"/>
      <c r="B89" s="105"/>
      <c r="C89" s="105"/>
      <c r="D89" s="105"/>
      <c r="E89" s="105"/>
      <c r="F89" s="105"/>
      <c r="G89" s="105"/>
      <c r="H89" s="105"/>
      <c r="I89" s="105"/>
      <c r="J89" s="105"/>
      <c r="K89" s="105"/>
      <c r="L89" s="105"/>
      <c r="M89" s="105"/>
      <c r="N89" s="105"/>
      <c r="O89" s="105"/>
      <c r="P89" s="105"/>
      <c r="Q89" s="105"/>
      <c r="R89" s="105"/>
      <c r="S89" s="105"/>
      <c r="T89" s="105"/>
      <c r="U89" s="105"/>
      <c r="V89" s="105"/>
      <c r="W89" s="105"/>
      <c r="X89" s="105"/>
      <c r="Y89" s="105"/>
    </row>
    <row r="90" spans="1:25" x14ac:dyDescent="0.2">
      <c r="A90" s="105"/>
      <c r="B90" s="105"/>
      <c r="C90" s="105"/>
      <c r="D90" s="105"/>
      <c r="E90" s="105"/>
      <c r="F90" s="105"/>
      <c r="G90" s="105"/>
      <c r="H90" s="105"/>
      <c r="I90" s="105"/>
      <c r="J90" s="105"/>
      <c r="K90" s="105"/>
      <c r="L90" s="105"/>
      <c r="M90" s="105"/>
      <c r="N90" s="105"/>
      <c r="O90" s="105"/>
      <c r="P90" s="105"/>
      <c r="Q90" s="105"/>
      <c r="R90" s="105"/>
      <c r="S90" s="105"/>
      <c r="T90" s="105"/>
      <c r="U90" s="105"/>
      <c r="V90" s="105"/>
      <c r="W90" s="105"/>
      <c r="X90" s="105"/>
      <c r="Y90" s="105"/>
    </row>
    <row r="91" spans="1:25" x14ac:dyDescent="0.2">
      <c r="A91" s="105"/>
      <c r="B91" s="105"/>
      <c r="C91" s="105"/>
      <c r="D91" s="105"/>
      <c r="E91" s="105"/>
      <c r="F91" s="105"/>
      <c r="G91" s="105"/>
      <c r="H91" s="105"/>
      <c r="I91" s="105"/>
      <c r="J91" s="105"/>
      <c r="K91" s="105"/>
      <c r="L91" s="105"/>
      <c r="M91" s="105"/>
      <c r="N91" s="105"/>
      <c r="O91" s="105"/>
      <c r="P91" s="105"/>
      <c r="Q91" s="105"/>
      <c r="R91" s="105"/>
      <c r="S91" s="105"/>
      <c r="T91" s="105"/>
      <c r="U91" s="105"/>
      <c r="V91" s="105"/>
      <c r="W91" s="105"/>
      <c r="X91" s="105"/>
      <c r="Y91" s="105"/>
    </row>
    <row r="92" spans="1:25" x14ac:dyDescent="0.2">
      <c r="A92" s="105"/>
      <c r="B92" s="105"/>
      <c r="C92" s="105"/>
      <c r="D92" s="105"/>
      <c r="E92" s="105"/>
      <c r="F92" s="105"/>
      <c r="G92" s="105"/>
      <c r="H92" s="105"/>
      <c r="I92" s="105"/>
      <c r="J92" s="105"/>
      <c r="K92" s="105"/>
      <c r="L92" s="105"/>
      <c r="M92" s="105"/>
      <c r="N92" s="105"/>
      <c r="O92" s="105"/>
      <c r="P92" s="105"/>
      <c r="Q92" s="105"/>
      <c r="R92" s="105"/>
      <c r="S92" s="105"/>
      <c r="T92" s="105"/>
      <c r="U92" s="105"/>
      <c r="V92" s="105"/>
      <c r="W92" s="105"/>
      <c r="X92" s="105"/>
      <c r="Y92" s="105"/>
    </row>
    <row r="93" spans="1:25" x14ac:dyDescent="0.2">
      <c r="A93" s="105"/>
      <c r="B93" s="105"/>
      <c r="C93" s="105"/>
      <c r="D93" s="105"/>
      <c r="E93" s="105"/>
      <c r="F93" s="105"/>
      <c r="G93" s="105"/>
      <c r="H93" s="105"/>
      <c r="I93" s="105"/>
      <c r="J93" s="105"/>
      <c r="K93" s="105"/>
      <c r="L93" s="105"/>
      <c r="M93" s="105"/>
      <c r="N93" s="105"/>
      <c r="O93" s="105"/>
      <c r="P93" s="105"/>
      <c r="Q93" s="105"/>
      <c r="R93" s="105"/>
      <c r="S93" s="105"/>
      <c r="T93" s="105"/>
      <c r="U93" s="105"/>
      <c r="V93" s="105"/>
      <c r="W93" s="105"/>
      <c r="X93" s="105"/>
      <c r="Y93" s="105"/>
    </row>
    <row r="94" spans="1:25" x14ac:dyDescent="0.2">
      <c r="A94" s="105"/>
      <c r="B94" s="105"/>
      <c r="C94" s="105"/>
      <c r="D94" s="105"/>
      <c r="E94" s="105"/>
      <c r="F94" s="105"/>
      <c r="G94" s="105"/>
      <c r="H94" s="105"/>
      <c r="I94" s="105"/>
      <c r="J94" s="105"/>
      <c r="K94" s="105"/>
      <c r="L94" s="105"/>
      <c r="M94" s="105"/>
      <c r="N94" s="105"/>
      <c r="O94" s="105"/>
      <c r="P94" s="105"/>
      <c r="Q94" s="105"/>
      <c r="R94" s="105"/>
      <c r="S94" s="105"/>
      <c r="T94" s="105"/>
      <c r="U94" s="105"/>
      <c r="V94" s="105"/>
      <c r="W94" s="105"/>
      <c r="X94" s="105"/>
      <c r="Y94" s="105"/>
    </row>
    <row r="95" spans="1:25" x14ac:dyDescent="0.2">
      <c r="A95" s="105"/>
      <c r="B95" s="105"/>
      <c r="C95" s="105"/>
      <c r="D95" s="105"/>
      <c r="E95" s="105"/>
      <c r="F95" s="105"/>
      <c r="G95" s="105"/>
      <c r="H95" s="105"/>
      <c r="I95" s="105"/>
      <c r="J95" s="105"/>
      <c r="K95" s="105"/>
      <c r="L95" s="105"/>
      <c r="M95" s="105"/>
      <c r="N95" s="105"/>
      <c r="O95" s="105"/>
      <c r="P95" s="105"/>
      <c r="Q95" s="105"/>
      <c r="R95" s="105"/>
      <c r="S95" s="105"/>
      <c r="T95" s="105"/>
      <c r="U95" s="105"/>
      <c r="V95" s="105"/>
      <c r="W95" s="105"/>
      <c r="X95" s="105"/>
      <c r="Y95" s="105"/>
    </row>
    <row r="96" spans="1:25" x14ac:dyDescent="0.2">
      <c r="A96" s="105"/>
      <c r="B96" s="105"/>
      <c r="C96" s="105"/>
      <c r="D96" s="105"/>
      <c r="E96" s="105"/>
      <c r="F96" s="105"/>
      <c r="G96" s="105"/>
      <c r="H96" s="105"/>
      <c r="I96" s="105"/>
      <c r="J96" s="105"/>
      <c r="K96" s="105"/>
      <c r="L96" s="105"/>
      <c r="M96" s="105"/>
      <c r="N96" s="105"/>
      <c r="O96" s="105"/>
      <c r="P96" s="105"/>
      <c r="Q96" s="105"/>
      <c r="R96" s="105"/>
      <c r="S96" s="105"/>
      <c r="T96" s="105"/>
      <c r="U96" s="105"/>
      <c r="V96" s="105"/>
      <c r="W96" s="105"/>
      <c r="X96" s="105"/>
      <c r="Y96" s="105"/>
    </row>
    <row r="97" spans="1:25" x14ac:dyDescent="0.2">
      <c r="A97" s="105"/>
      <c r="B97" s="105"/>
      <c r="C97" s="105"/>
      <c r="D97" s="105"/>
      <c r="E97" s="105"/>
      <c r="F97" s="105"/>
      <c r="G97" s="105"/>
      <c r="H97" s="105"/>
      <c r="I97" s="105"/>
      <c r="J97" s="105"/>
      <c r="K97" s="105"/>
      <c r="L97" s="105"/>
      <c r="M97" s="105"/>
      <c r="N97" s="105"/>
      <c r="O97" s="105"/>
      <c r="P97" s="105"/>
      <c r="Q97" s="105"/>
      <c r="R97" s="105"/>
      <c r="S97" s="105"/>
      <c r="T97" s="105"/>
      <c r="U97" s="105"/>
      <c r="V97" s="105"/>
      <c r="W97" s="105"/>
      <c r="X97" s="105"/>
      <c r="Y97" s="105"/>
    </row>
    <row r="98" spans="1:25" x14ac:dyDescent="0.2">
      <c r="A98" s="105"/>
      <c r="B98" s="105"/>
      <c r="C98" s="105"/>
      <c r="D98" s="105"/>
      <c r="E98" s="105"/>
      <c r="F98" s="105"/>
      <c r="G98" s="105"/>
      <c r="H98" s="105"/>
      <c r="I98" s="105"/>
      <c r="J98" s="105"/>
      <c r="K98" s="105"/>
      <c r="L98" s="105"/>
      <c r="M98" s="105"/>
      <c r="N98" s="105"/>
      <c r="O98" s="105"/>
      <c r="P98" s="105"/>
      <c r="Q98" s="105"/>
      <c r="R98" s="105"/>
      <c r="S98" s="105"/>
      <c r="T98" s="105"/>
      <c r="U98" s="105"/>
      <c r="V98" s="105"/>
      <c r="W98" s="105"/>
      <c r="X98" s="105"/>
      <c r="Y98" s="105"/>
    </row>
    <row r="99" spans="1:25" x14ac:dyDescent="0.2">
      <c r="A99" s="105"/>
      <c r="B99" s="105"/>
      <c r="C99" s="105"/>
      <c r="D99" s="105"/>
      <c r="E99" s="105"/>
      <c r="F99" s="105"/>
      <c r="G99" s="105"/>
      <c r="H99" s="105"/>
      <c r="I99" s="105"/>
      <c r="J99" s="105"/>
      <c r="K99" s="105"/>
      <c r="L99" s="105"/>
      <c r="M99" s="105"/>
      <c r="N99" s="105"/>
      <c r="O99" s="105"/>
      <c r="P99" s="105"/>
      <c r="Q99" s="105"/>
      <c r="R99" s="105"/>
      <c r="S99" s="105"/>
      <c r="T99" s="105"/>
      <c r="U99" s="105"/>
      <c r="V99" s="105"/>
      <c r="W99" s="105"/>
      <c r="X99" s="105"/>
      <c r="Y99" s="105"/>
    </row>
    <row r="100" spans="1:25" x14ac:dyDescent="0.2">
      <c r="A100" s="105"/>
      <c r="B100" s="105"/>
      <c r="C100" s="105"/>
      <c r="D100" s="105"/>
      <c r="E100" s="105"/>
      <c r="F100" s="105"/>
      <c r="G100" s="105"/>
      <c r="H100" s="105"/>
      <c r="I100" s="105"/>
      <c r="J100" s="105"/>
      <c r="K100" s="105"/>
      <c r="L100" s="105"/>
      <c r="M100" s="105"/>
      <c r="N100" s="105"/>
      <c r="O100" s="105"/>
      <c r="P100" s="105"/>
      <c r="Q100" s="105"/>
      <c r="R100" s="105"/>
      <c r="S100" s="105"/>
      <c r="T100" s="105"/>
      <c r="U100" s="105"/>
      <c r="V100" s="105"/>
      <c r="W100" s="105"/>
      <c r="X100" s="105"/>
      <c r="Y100" s="105"/>
    </row>
    <row r="101" spans="1:25" x14ac:dyDescent="0.2">
      <c r="A101" s="105"/>
      <c r="B101" s="105"/>
      <c r="C101" s="105"/>
      <c r="D101" s="105"/>
      <c r="E101" s="105"/>
      <c r="F101" s="105"/>
      <c r="G101" s="105"/>
      <c r="H101" s="105"/>
      <c r="I101" s="105"/>
      <c r="J101" s="105"/>
      <c r="K101" s="105"/>
      <c r="L101" s="105"/>
      <c r="M101" s="105"/>
      <c r="N101" s="105"/>
      <c r="O101" s="105"/>
      <c r="P101" s="105"/>
      <c r="Q101" s="105"/>
      <c r="R101" s="105"/>
      <c r="S101" s="105"/>
      <c r="T101" s="105"/>
      <c r="U101" s="105"/>
      <c r="V101" s="105"/>
      <c r="W101" s="105"/>
      <c r="X101" s="105"/>
      <c r="Y101" s="105"/>
    </row>
    <row r="102" spans="1:25" x14ac:dyDescent="0.2">
      <c r="A102" s="105"/>
      <c r="B102" s="105"/>
      <c r="C102" s="105"/>
      <c r="D102" s="105"/>
      <c r="E102" s="105"/>
      <c r="F102" s="105"/>
      <c r="G102" s="105"/>
      <c r="H102" s="105"/>
      <c r="I102" s="105"/>
      <c r="J102" s="105"/>
      <c r="K102" s="105"/>
      <c r="L102" s="105"/>
      <c r="M102" s="105"/>
      <c r="N102" s="105"/>
      <c r="O102" s="105"/>
      <c r="P102" s="105"/>
      <c r="Q102" s="105"/>
      <c r="R102" s="105"/>
      <c r="S102" s="105"/>
      <c r="T102" s="105"/>
      <c r="U102" s="105"/>
      <c r="V102" s="105"/>
      <c r="W102" s="105"/>
      <c r="X102" s="105"/>
      <c r="Y102" s="105"/>
    </row>
    <row r="103" spans="1:25" x14ac:dyDescent="0.2">
      <c r="A103" s="105"/>
      <c r="B103" s="105"/>
      <c r="C103" s="105"/>
      <c r="D103" s="105"/>
      <c r="E103" s="105"/>
      <c r="F103" s="105"/>
      <c r="G103" s="105"/>
      <c r="H103" s="105"/>
      <c r="I103" s="105"/>
      <c r="J103" s="105"/>
      <c r="K103" s="105"/>
      <c r="L103" s="105"/>
      <c r="M103" s="105"/>
      <c r="N103" s="105"/>
      <c r="O103" s="105"/>
      <c r="P103" s="105"/>
      <c r="Q103" s="105"/>
      <c r="R103" s="105"/>
      <c r="S103" s="105"/>
      <c r="T103" s="105"/>
      <c r="U103" s="105"/>
      <c r="V103" s="105"/>
      <c r="W103" s="105"/>
      <c r="X103" s="105"/>
      <c r="Y103" s="105"/>
    </row>
    <row r="104" spans="1:25" x14ac:dyDescent="0.2">
      <c r="A104" s="105"/>
      <c r="B104" s="105"/>
      <c r="C104" s="105"/>
      <c r="D104" s="105"/>
      <c r="E104" s="105"/>
      <c r="F104" s="105"/>
      <c r="G104" s="105"/>
      <c r="H104" s="105"/>
      <c r="I104" s="105"/>
      <c r="J104" s="105"/>
      <c r="K104" s="105"/>
      <c r="L104" s="105"/>
      <c r="M104" s="105"/>
      <c r="N104" s="105"/>
      <c r="O104" s="105"/>
      <c r="P104" s="105"/>
      <c r="Q104" s="105"/>
      <c r="R104" s="105"/>
      <c r="S104" s="105"/>
      <c r="T104" s="105"/>
      <c r="U104" s="105"/>
      <c r="V104" s="105"/>
      <c r="W104" s="105"/>
      <c r="X104" s="105"/>
      <c r="Y104" s="105"/>
    </row>
    <row r="105" spans="1:25" x14ac:dyDescent="0.2">
      <c r="A105" s="105"/>
      <c r="B105" s="105"/>
      <c r="C105" s="105"/>
      <c r="D105" s="105"/>
      <c r="E105" s="105"/>
      <c r="F105" s="105"/>
      <c r="G105" s="105"/>
      <c r="H105" s="105"/>
      <c r="I105" s="105"/>
      <c r="J105" s="105"/>
      <c r="K105" s="105"/>
      <c r="L105" s="105"/>
      <c r="M105" s="105"/>
      <c r="N105" s="105"/>
      <c r="O105" s="105"/>
      <c r="P105" s="105"/>
      <c r="Q105" s="105"/>
      <c r="R105" s="105"/>
      <c r="S105" s="105"/>
      <c r="T105" s="105"/>
      <c r="U105" s="105"/>
      <c r="V105" s="105"/>
      <c r="W105" s="105"/>
      <c r="X105" s="105"/>
      <c r="Y105" s="105"/>
    </row>
    <row r="106" spans="1:25" x14ac:dyDescent="0.2">
      <c r="A106" s="105"/>
      <c r="B106" s="105"/>
      <c r="C106" s="105"/>
      <c r="D106" s="105"/>
      <c r="E106" s="105"/>
      <c r="F106" s="105"/>
      <c r="G106" s="105"/>
      <c r="H106" s="105"/>
      <c r="I106" s="105"/>
      <c r="J106" s="105"/>
      <c r="K106" s="105"/>
      <c r="L106" s="105"/>
      <c r="M106" s="105"/>
      <c r="N106" s="105"/>
      <c r="O106" s="105"/>
      <c r="P106" s="105"/>
      <c r="Q106" s="105"/>
      <c r="R106" s="105"/>
      <c r="S106" s="105"/>
      <c r="T106" s="105"/>
      <c r="U106" s="105"/>
      <c r="V106" s="105"/>
      <c r="W106" s="105"/>
      <c r="X106" s="105"/>
      <c r="Y106" s="105"/>
    </row>
    <row r="107" spans="1:25" x14ac:dyDescent="0.2">
      <c r="A107" s="105"/>
      <c r="B107" s="105"/>
      <c r="C107" s="105"/>
      <c r="D107" s="105"/>
      <c r="E107" s="105"/>
      <c r="F107" s="105"/>
      <c r="G107" s="105"/>
      <c r="H107" s="105"/>
      <c r="I107" s="105"/>
      <c r="J107" s="105"/>
      <c r="K107" s="105"/>
      <c r="L107" s="105"/>
      <c r="M107" s="105"/>
      <c r="N107" s="105"/>
      <c r="O107" s="105"/>
      <c r="P107" s="105"/>
      <c r="Q107" s="105"/>
      <c r="R107" s="105"/>
      <c r="S107" s="105"/>
      <c r="T107" s="105"/>
      <c r="U107" s="105"/>
      <c r="V107" s="105"/>
      <c r="W107" s="105"/>
      <c r="X107" s="105"/>
      <c r="Y107" s="105"/>
    </row>
    <row r="108" spans="1:25" x14ac:dyDescent="0.2">
      <c r="A108" s="105"/>
      <c r="B108" s="105"/>
      <c r="C108" s="105"/>
      <c r="D108" s="105"/>
      <c r="E108" s="105"/>
      <c r="F108" s="105"/>
      <c r="G108" s="105"/>
      <c r="H108" s="105"/>
      <c r="I108" s="105"/>
      <c r="J108" s="105"/>
      <c r="K108" s="105"/>
      <c r="L108" s="105"/>
      <c r="M108" s="105"/>
      <c r="N108" s="105"/>
      <c r="O108" s="105"/>
      <c r="P108" s="105"/>
      <c r="Q108" s="105"/>
      <c r="R108" s="105"/>
      <c r="S108" s="105"/>
      <c r="T108" s="105"/>
      <c r="U108" s="105"/>
      <c r="V108" s="105"/>
      <c r="W108" s="105"/>
      <c r="X108" s="105"/>
      <c r="Y108" s="105"/>
    </row>
    <row r="109" spans="1:25" x14ac:dyDescent="0.2">
      <c r="A109" s="105"/>
      <c r="B109" s="105"/>
      <c r="C109" s="105"/>
      <c r="D109" s="105"/>
      <c r="E109" s="105"/>
      <c r="F109" s="105"/>
      <c r="G109" s="105"/>
      <c r="H109" s="105"/>
      <c r="I109" s="105"/>
      <c r="J109" s="105"/>
      <c r="K109" s="105"/>
      <c r="L109" s="105"/>
      <c r="M109" s="105"/>
      <c r="N109" s="105"/>
      <c r="O109" s="105"/>
      <c r="P109" s="105"/>
      <c r="Q109" s="105"/>
      <c r="R109" s="105"/>
      <c r="S109" s="105"/>
      <c r="T109" s="105"/>
      <c r="U109" s="105"/>
      <c r="V109" s="105"/>
      <c r="W109" s="105"/>
      <c r="X109" s="105"/>
      <c r="Y109" s="105"/>
    </row>
    <row r="110" spans="1:25" x14ac:dyDescent="0.2">
      <c r="A110" s="105"/>
      <c r="B110" s="105"/>
      <c r="C110" s="105"/>
      <c r="D110" s="105"/>
      <c r="E110" s="105"/>
      <c r="F110" s="105"/>
      <c r="G110" s="105"/>
      <c r="H110" s="105"/>
      <c r="I110" s="105"/>
      <c r="J110" s="105"/>
      <c r="K110" s="105"/>
      <c r="L110" s="105"/>
      <c r="M110" s="105"/>
      <c r="N110" s="105"/>
      <c r="O110" s="105"/>
      <c r="P110" s="105"/>
      <c r="Q110" s="105"/>
      <c r="R110" s="105"/>
      <c r="S110" s="105"/>
      <c r="T110" s="105"/>
      <c r="U110" s="105"/>
      <c r="V110" s="105"/>
      <c r="W110" s="105"/>
      <c r="X110" s="105"/>
      <c r="Y110" s="105"/>
    </row>
    <row r="111" spans="1:25" x14ac:dyDescent="0.2">
      <c r="A111" s="105"/>
      <c r="B111" s="105"/>
      <c r="C111" s="105"/>
      <c r="D111" s="105"/>
      <c r="E111" s="105"/>
      <c r="F111" s="105"/>
      <c r="G111" s="105"/>
      <c r="H111" s="105"/>
      <c r="I111" s="105"/>
      <c r="J111" s="105"/>
      <c r="K111" s="105"/>
      <c r="L111" s="105"/>
      <c r="M111" s="105"/>
      <c r="N111" s="105"/>
      <c r="O111" s="105"/>
      <c r="P111" s="105"/>
      <c r="Q111" s="105"/>
      <c r="R111" s="105"/>
      <c r="S111" s="105"/>
      <c r="T111" s="105"/>
      <c r="U111" s="105"/>
      <c r="V111" s="105"/>
      <c r="W111" s="105"/>
      <c r="X111" s="105"/>
      <c r="Y111" s="105"/>
    </row>
    <row r="112" spans="1:25" x14ac:dyDescent="0.2">
      <c r="A112" s="105"/>
      <c r="B112" s="105"/>
      <c r="C112" s="105"/>
      <c r="D112" s="105"/>
      <c r="E112" s="105"/>
      <c r="F112" s="105"/>
      <c r="G112" s="105"/>
      <c r="H112" s="105"/>
      <c r="I112" s="105"/>
      <c r="J112" s="105"/>
      <c r="K112" s="105"/>
      <c r="L112" s="105"/>
      <c r="M112" s="105"/>
      <c r="N112" s="105"/>
      <c r="O112" s="105"/>
      <c r="P112" s="105"/>
      <c r="Q112" s="105"/>
      <c r="R112" s="105"/>
      <c r="S112" s="105"/>
      <c r="T112" s="105"/>
      <c r="U112" s="105"/>
      <c r="V112" s="105"/>
      <c r="W112" s="105"/>
      <c r="X112" s="105"/>
      <c r="Y112" s="105"/>
    </row>
    <row r="113" spans="1:25" x14ac:dyDescent="0.2">
      <c r="A113" s="105"/>
      <c r="B113" s="105"/>
      <c r="C113" s="105"/>
      <c r="D113" s="105"/>
      <c r="E113" s="105"/>
      <c r="F113" s="105"/>
      <c r="G113" s="105"/>
      <c r="H113" s="105"/>
      <c r="I113" s="105"/>
      <c r="J113" s="105"/>
      <c r="K113" s="105"/>
      <c r="L113" s="105"/>
      <c r="M113" s="105"/>
      <c r="N113" s="105"/>
      <c r="O113" s="105"/>
      <c r="P113" s="105"/>
      <c r="Q113" s="105"/>
      <c r="R113" s="105"/>
      <c r="S113" s="105"/>
      <c r="T113" s="105"/>
      <c r="U113" s="105"/>
      <c r="V113" s="105"/>
      <c r="W113" s="105"/>
      <c r="X113" s="105"/>
      <c r="Y113" s="105"/>
    </row>
    <row r="114" spans="1:25" x14ac:dyDescent="0.2">
      <c r="A114" s="105"/>
      <c r="B114" s="105"/>
      <c r="C114" s="105"/>
      <c r="D114" s="105"/>
      <c r="E114" s="105"/>
      <c r="F114" s="105"/>
      <c r="G114" s="105"/>
      <c r="H114" s="105"/>
      <c r="I114" s="105"/>
      <c r="J114" s="105"/>
      <c r="K114" s="105"/>
      <c r="L114" s="105"/>
      <c r="M114" s="105"/>
      <c r="N114" s="105"/>
      <c r="O114" s="105"/>
      <c r="P114" s="105"/>
      <c r="Q114" s="105"/>
      <c r="R114" s="105"/>
      <c r="S114" s="105"/>
      <c r="T114" s="105"/>
      <c r="U114" s="105"/>
      <c r="V114" s="105"/>
      <c r="W114" s="105"/>
      <c r="X114" s="105"/>
      <c r="Y114" s="105"/>
    </row>
    <row r="115" spans="1:25" x14ac:dyDescent="0.2">
      <c r="A115" s="105"/>
      <c r="B115" s="105"/>
      <c r="C115" s="105"/>
      <c r="D115" s="105"/>
      <c r="E115" s="105"/>
      <c r="F115" s="105"/>
      <c r="G115" s="105"/>
      <c r="H115" s="105"/>
      <c r="I115" s="105"/>
      <c r="J115" s="105"/>
      <c r="K115" s="105"/>
      <c r="L115" s="105"/>
      <c r="M115" s="105"/>
      <c r="N115" s="105"/>
      <c r="O115" s="105"/>
      <c r="P115" s="105"/>
      <c r="Q115" s="105"/>
      <c r="R115" s="105"/>
      <c r="S115" s="105"/>
      <c r="T115" s="105"/>
      <c r="U115" s="105"/>
      <c r="V115" s="105"/>
      <c r="W115" s="105"/>
      <c r="X115" s="105"/>
      <c r="Y115" s="105"/>
    </row>
    <row r="116" spans="1:25" x14ac:dyDescent="0.2">
      <c r="A116" s="105"/>
      <c r="B116" s="105"/>
      <c r="C116" s="105"/>
      <c r="D116" s="105"/>
      <c r="E116" s="105"/>
      <c r="F116" s="105"/>
      <c r="G116" s="105"/>
      <c r="H116" s="105"/>
      <c r="I116" s="105"/>
      <c r="J116" s="105"/>
      <c r="K116" s="105"/>
      <c r="L116" s="105"/>
      <c r="M116" s="105"/>
      <c r="N116" s="105"/>
      <c r="O116" s="105"/>
      <c r="P116" s="105"/>
      <c r="Q116" s="105"/>
      <c r="R116" s="105"/>
      <c r="S116" s="105"/>
      <c r="T116" s="105"/>
      <c r="U116" s="105"/>
      <c r="V116" s="105"/>
      <c r="W116" s="105"/>
      <c r="X116" s="105"/>
      <c r="Y116" s="105"/>
    </row>
    <row r="117" spans="1:25" x14ac:dyDescent="0.2">
      <c r="A117" s="105"/>
      <c r="B117" s="105"/>
      <c r="C117" s="105"/>
      <c r="D117" s="105"/>
      <c r="E117" s="105"/>
      <c r="F117" s="105"/>
      <c r="G117" s="105"/>
      <c r="H117" s="105"/>
      <c r="I117" s="105"/>
      <c r="J117" s="105"/>
      <c r="K117" s="105"/>
      <c r="L117" s="105"/>
      <c r="M117" s="105"/>
      <c r="N117" s="105"/>
      <c r="O117" s="105"/>
      <c r="P117" s="105"/>
      <c r="Q117" s="105"/>
      <c r="R117" s="105"/>
      <c r="S117" s="105"/>
      <c r="T117" s="105"/>
      <c r="U117" s="105"/>
      <c r="V117" s="105"/>
      <c r="W117" s="105"/>
      <c r="X117" s="105"/>
      <c r="Y117" s="105"/>
    </row>
    <row r="118" spans="1:25" x14ac:dyDescent="0.2">
      <c r="A118" s="105"/>
      <c r="B118" s="105"/>
      <c r="C118" s="105"/>
      <c r="D118" s="105"/>
      <c r="E118" s="105"/>
      <c r="F118" s="105"/>
      <c r="G118" s="105"/>
      <c r="H118" s="105"/>
      <c r="I118" s="105"/>
      <c r="J118" s="105"/>
      <c r="K118" s="105"/>
      <c r="L118" s="105"/>
      <c r="M118" s="105"/>
      <c r="N118" s="105"/>
      <c r="O118" s="105"/>
      <c r="P118" s="105"/>
      <c r="Q118" s="105"/>
      <c r="R118" s="105"/>
      <c r="S118" s="105"/>
      <c r="T118" s="105"/>
      <c r="U118" s="105"/>
      <c r="V118" s="105"/>
      <c r="W118" s="105"/>
      <c r="X118" s="105"/>
      <c r="Y118" s="105"/>
    </row>
    <row r="119" spans="1:25" x14ac:dyDescent="0.2">
      <c r="A119" s="105"/>
      <c r="B119" s="105"/>
      <c r="C119" s="105"/>
      <c r="D119" s="105"/>
      <c r="E119" s="105"/>
      <c r="F119" s="105"/>
      <c r="G119" s="105"/>
      <c r="H119" s="105"/>
      <c r="I119" s="105"/>
      <c r="J119" s="105"/>
      <c r="K119" s="105"/>
      <c r="L119" s="105"/>
      <c r="M119" s="105"/>
      <c r="N119" s="105"/>
      <c r="O119" s="105"/>
      <c r="P119" s="105"/>
      <c r="Q119" s="105"/>
      <c r="R119" s="105"/>
      <c r="S119" s="105"/>
      <c r="T119" s="105"/>
      <c r="U119" s="105"/>
      <c r="V119" s="105"/>
      <c r="W119" s="105"/>
      <c r="X119" s="105"/>
      <c r="Y119" s="105"/>
    </row>
    <row r="120" spans="1:25" x14ac:dyDescent="0.2">
      <c r="A120" s="105"/>
      <c r="B120" s="105"/>
      <c r="C120" s="105"/>
      <c r="D120" s="105"/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</row>
    <row r="121" spans="1:25" x14ac:dyDescent="0.2">
      <c r="A121" s="105"/>
      <c r="B121" s="105"/>
      <c r="C121" s="105"/>
      <c r="D121" s="105"/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</row>
    <row r="122" spans="1:25" x14ac:dyDescent="0.2">
      <c r="A122" s="105"/>
      <c r="B122" s="105"/>
      <c r="C122" s="105"/>
      <c r="D122" s="105"/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</row>
    <row r="123" spans="1:25" x14ac:dyDescent="0.2">
      <c r="A123" s="105"/>
      <c r="B123" s="105"/>
      <c r="C123" s="105"/>
      <c r="D123" s="105"/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</row>
    <row r="124" spans="1:25" x14ac:dyDescent="0.2">
      <c r="A124" s="105"/>
      <c r="B124" s="105"/>
      <c r="C124" s="105"/>
      <c r="D124" s="105"/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</row>
    <row r="125" spans="1:25" x14ac:dyDescent="0.2">
      <c r="A125" s="105"/>
      <c r="B125" s="105"/>
      <c r="C125" s="105"/>
      <c r="D125" s="105"/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</row>
    <row r="126" spans="1:25" x14ac:dyDescent="0.2">
      <c r="A126" s="105"/>
      <c r="B126" s="105"/>
      <c r="C126" s="105"/>
      <c r="D126" s="105"/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</row>
    <row r="127" spans="1:25" x14ac:dyDescent="0.2">
      <c r="A127" s="105"/>
      <c r="B127" s="105"/>
      <c r="C127" s="105"/>
      <c r="D127" s="105"/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</row>
    <row r="128" spans="1:25" x14ac:dyDescent="0.2">
      <c r="A128" s="105"/>
      <c r="B128" s="105"/>
      <c r="C128" s="105"/>
      <c r="D128" s="105"/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</row>
    <row r="129" spans="1:25" x14ac:dyDescent="0.2">
      <c r="A129" s="105"/>
      <c r="B129" s="105"/>
      <c r="C129" s="105"/>
      <c r="D129" s="105"/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</row>
    <row r="130" spans="1:25" x14ac:dyDescent="0.2">
      <c r="A130" s="105"/>
      <c r="B130" s="105"/>
      <c r="C130" s="105"/>
      <c r="D130" s="105"/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</row>
    <row r="131" spans="1:25" x14ac:dyDescent="0.2">
      <c r="A131" s="105"/>
      <c r="B131" s="105"/>
      <c r="C131" s="105"/>
      <c r="D131" s="105"/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</row>
    <row r="132" spans="1:25" x14ac:dyDescent="0.2">
      <c r="A132" s="105"/>
      <c r="B132" s="105"/>
      <c r="C132" s="105"/>
      <c r="D132" s="105"/>
      <c r="E132" s="105"/>
      <c r="F132" s="105"/>
      <c r="G132" s="105"/>
      <c r="H132" s="105"/>
      <c r="I132" s="105"/>
      <c r="J132" s="105"/>
      <c r="K132" s="105"/>
      <c r="L132" s="105"/>
      <c r="M132" s="105"/>
      <c r="N132" s="105"/>
      <c r="O132" s="105"/>
      <c r="P132" s="105"/>
      <c r="Q132" s="105"/>
      <c r="R132" s="105"/>
      <c r="S132" s="105"/>
      <c r="T132" s="105"/>
      <c r="U132" s="105"/>
      <c r="V132" s="105"/>
      <c r="W132" s="105"/>
      <c r="X132" s="105"/>
      <c r="Y132" s="105"/>
    </row>
    <row r="133" spans="1:25" x14ac:dyDescent="0.2">
      <c r="A133" s="105"/>
      <c r="B133" s="105"/>
      <c r="C133" s="105"/>
      <c r="D133" s="105"/>
      <c r="E133" s="105"/>
      <c r="F133" s="105"/>
      <c r="G133" s="105"/>
      <c r="H133" s="105"/>
      <c r="I133" s="105"/>
      <c r="J133" s="105"/>
      <c r="K133" s="105"/>
      <c r="L133" s="105"/>
      <c r="M133" s="105"/>
      <c r="N133" s="105"/>
      <c r="O133" s="105"/>
      <c r="P133" s="105"/>
      <c r="Q133" s="105"/>
      <c r="R133" s="105"/>
      <c r="S133" s="105"/>
      <c r="T133" s="105"/>
      <c r="U133" s="105"/>
      <c r="V133" s="105"/>
      <c r="W133" s="105"/>
      <c r="X133" s="105"/>
      <c r="Y133" s="105"/>
    </row>
    <row r="134" spans="1:25" x14ac:dyDescent="0.2">
      <c r="A134" s="105"/>
      <c r="B134" s="105"/>
      <c r="C134" s="105"/>
      <c r="D134" s="105"/>
      <c r="E134" s="105"/>
      <c r="F134" s="105"/>
      <c r="G134" s="105"/>
      <c r="H134" s="105"/>
      <c r="I134" s="105"/>
      <c r="J134" s="105"/>
      <c r="K134" s="105"/>
      <c r="L134" s="105"/>
      <c r="M134" s="105"/>
      <c r="N134" s="105"/>
      <c r="O134" s="105"/>
      <c r="P134" s="105"/>
      <c r="Q134" s="105"/>
      <c r="R134" s="105"/>
      <c r="S134" s="105"/>
      <c r="T134" s="105"/>
      <c r="U134" s="105"/>
      <c r="V134" s="105"/>
      <c r="W134" s="105"/>
      <c r="X134" s="105"/>
      <c r="Y134" s="105"/>
    </row>
    <row r="135" spans="1:25" x14ac:dyDescent="0.2">
      <c r="A135" s="105"/>
      <c r="B135" s="105"/>
      <c r="C135" s="105"/>
      <c r="D135" s="105"/>
      <c r="E135" s="105"/>
      <c r="F135" s="105"/>
      <c r="G135" s="105"/>
      <c r="H135" s="105"/>
      <c r="I135" s="105"/>
      <c r="J135" s="105"/>
      <c r="K135" s="105"/>
      <c r="L135" s="105"/>
      <c r="M135" s="105"/>
      <c r="N135" s="105"/>
      <c r="O135" s="105"/>
      <c r="P135" s="105"/>
      <c r="Q135" s="105"/>
      <c r="R135" s="105"/>
      <c r="S135" s="105"/>
      <c r="T135" s="105"/>
      <c r="U135" s="105"/>
      <c r="V135" s="105"/>
      <c r="W135" s="105"/>
      <c r="X135" s="105"/>
      <c r="Y135" s="105"/>
    </row>
    <row r="136" spans="1:25" x14ac:dyDescent="0.2">
      <c r="A136" s="105"/>
      <c r="B136" s="105"/>
      <c r="C136" s="105"/>
      <c r="D136" s="105"/>
      <c r="E136" s="105"/>
      <c r="F136" s="105"/>
      <c r="G136" s="105"/>
      <c r="H136" s="105"/>
      <c r="I136" s="105"/>
      <c r="J136" s="105"/>
      <c r="K136" s="105"/>
      <c r="L136" s="105"/>
      <c r="M136" s="105"/>
      <c r="N136" s="105"/>
      <c r="O136" s="105"/>
      <c r="P136" s="105"/>
      <c r="Q136" s="105"/>
      <c r="R136" s="105"/>
      <c r="S136" s="105"/>
      <c r="T136" s="105"/>
      <c r="U136" s="105"/>
      <c r="V136" s="105"/>
      <c r="W136" s="105"/>
      <c r="X136" s="105"/>
      <c r="Y136" s="105"/>
    </row>
    <row r="137" spans="1:25" x14ac:dyDescent="0.2">
      <c r="A137" s="105"/>
      <c r="B137" s="105"/>
      <c r="C137" s="105"/>
      <c r="D137" s="105"/>
      <c r="E137" s="105"/>
      <c r="F137" s="105"/>
      <c r="G137" s="105"/>
      <c r="H137" s="105"/>
      <c r="I137" s="105"/>
      <c r="J137" s="105"/>
      <c r="K137" s="105"/>
      <c r="L137" s="105"/>
      <c r="M137" s="105"/>
      <c r="N137" s="105"/>
      <c r="O137" s="105"/>
      <c r="P137" s="105"/>
      <c r="Q137" s="105"/>
      <c r="R137" s="105"/>
      <c r="S137" s="105"/>
      <c r="T137" s="105"/>
      <c r="U137" s="105"/>
      <c r="V137" s="105"/>
      <c r="W137" s="105"/>
      <c r="X137" s="105"/>
      <c r="Y137" s="105"/>
    </row>
    <row r="138" spans="1:25" x14ac:dyDescent="0.2">
      <c r="A138" s="105"/>
      <c r="B138" s="105"/>
      <c r="C138" s="105"/>
      <c r="D138" s="105"/>
      <c r="E138" s="105"/>
      <c r="F138" s="105"/>
      <c r="G138" s="105"/>
      <c r="H138" s="105"/>
      <c r="I138" s="105"/>
      <c r="J138" s="105"/>
      <c r="K138" s="105"/>
      <c r="L138" s="105"/>
      <c r="M138" s="105"/>
      <c r="N138" s="105"/>
      <c r="O138" s="105"/>
      <c r="P138" s="105"/>
      <c r="Q138" s="105"/>
      <c r="R138" s="105"/>
      <c r="S138" s="105"/>
      <c r="T138" s="105"/>
      <c r="U138" s="105"/>
      <c r="V138" s="105"/>
      <c r="W138" s="105"/>
      <c r="X138" s="105"/>
      <c r="Y138" s="105"/>
    </row>
    <row r="139" spans="1:25" x14ac:dyDescent="0.2">
      <c r="A139" s="105"/>
      <c r="B139" s="105"/>
      <c r="C139" s="105"/>
      <c r="D139" s="105"/>
      <c r="E139" s="105"/>
      <c r="F139" s="105"/>
      <c r="G139" s="105"/>
      <c r="H139" s="105"/>
      <c r="I139" s="105"/>
      <c r="J139" s="105"/>
      <c r="K139" s="105"/>
      <c r="L139" s="105"/>
      <c r="M139" s="105"/>
      <c r="N139" s="105"/>
      <c r="O139" s="105"/>
      <c r="P139" s="105"/>
      <c r="Q139" s="105"/>
      <c r="R139" s="105"/>
      <c r="S139" s="105"/>
      <c r="T139" s="105"/>
      <c r="U139" s="105"/>
      <c r="V139" s="105"/>
      <c r="W139" s="105"/>
      <c r="X139" s="105"/>
      <c r="Y139" s="105"/>
    </row>
    <row r="140" spans="1:25" x14ac:dyDescent="0.2">
      <c r="A140" s="105"/>
      <c r="B140" s="105"/>
      <c r="C140" s="105"/>
      <c r="D140" s="105"/>
      <c r="E140" s="105"/>
      <c r="F140" s="105"/>
      <c r="G140" s="105"/>
      <c r="H140" s="105"/>
      <c r="I140" s="105"/>
      <c r="J140" s="105"/>
      <c r="K140" s="105"/>
      <c r="L140" s="105"/>
      <c r="M140" s="105"/>
      <c r="N140" s="105"/>
      <c r="O140" s="105"/>
      <c r="P140" s="105"/>
      <c r="Q140" s="105"/>
      <c r="R140" s="105"/>
      <c r="S140" s="105"/>
      <c r="T140" s="105"/>
      <c r="U140" s="105"/>
      <c r="V140" s="105"/>
      <c r="W140" s="105"/>
      <c r="X140" s="105"/>
      <c r="Y140" s="105"/>
    </row>
    <row r="141" spans="1:25" x14ac:dyDescent="0.2">
      <c r="A141" s="105"/>
      <c r="B141" s="105"/>
      <c r="C141" s="105"/>
      <c r="D141" s="105"/>
      <c r="E141" s="105"/>
      <c r="F141" s="105"/>
      <c r="G141" s="105"/>
      <c r="H141" s="105"/>
      <c r="I141" s="105"/>
      <c r="J141" s="105"/>
      <c r="K141" s="105"/>
      <c r="L141" s="105"/>
      <c r="M141" s="105"/>
      <c r="N141" s="105"/>
      <c r="O141" s="105"/>
      <c r="P141" s="105"/>
      <c r="Q141" s="105"/>
      <c r="R141" s="105"/>
      <c r="S141" s="105"/>
      <c r="T141" s="105"/>
      <c r="U141" s="105"/>
      <c r="V141" s="105"/>
      <c r="W141" s="105"/>
      <c r="X141" s="105"/>
      <c r="Y141" s="105"/>
    </row>
    <row r="142" spans="1:25" x14ac:dyDescent="0.2">
      <c r="A142" s="105"/>
      <c r="B142" s="105"/>
      <c r="C142" s="105"/>
      <c r="D142" s="105"/>
      <c r="E142" s="105"/>
      <c r="F142" s="105"/>
      <c r="G142" s="105"/>
      <c r="H142" s="105"/>
      <c r="I142" s="105"/>
      <c r="J142" s="105"/>
      <c r="K142" s="105"/>
      <c r="L142" s="105"/>
      <c r="M142" s="105"/>
      <c r="N142" s="105"/>
      <c r="O142" s="105"/>
      <c r="P142" s="105"/>
      <c r="Q142" s="105"/>
      <c r="R142" s="105"/>
      <c r="S142" s="105"/>
      <c r="T142" s="105"/>
      <c r="U142" s="105"/>
      <c r="V142" s="105"/>
      <c r="W142" s="105"/>
      <c r="X142" s="105"/>
      <c r="Y142" s="105"/>
    </row>
    <row r="143" spans="1:25" x14ac:dyDescent="0.2">
      <c r="A143" s="105"/>
      <c r="B143" s="105"/>
      <c r="C143" s="105"/>
      <c r="D143" s="105"/>
      <c r="E143" s="105"/>
      <c r="F143" s="105"/>
      <c r="G143" s="105"/>
      <c r="H143" s="105"/>
      <c r="I143" s="105"/>
      <c r="J143" s="105"/>
      <c r="K143" s="105"/>
      <c r="L143" s="105"/>
      <c r="M143" s="105"/>
      <c r="N143" s="105"/>
      <c r="O143" s="105"/>
      <c r="P143" s="105"/>
      <c r="Q143" s="105"/>
      <c r="R143" s="105"/>
      <c r="S143" s="105"/>
      <c r="T143" s="105"/>
      <c r="U143" s="105"/>
      <c r="V143" s="105"/>
      <c r="W143" s="105"/>
      <c r="X143" s="105"/>
      <c r="Y143" s="105"/>
    </row>
    <row r="144" spans="1:25" x14ac:dyDescent="0.2">
      <c r="A144" s="105"/>
      <c r="B144" s="105"/>
      <c r="C144" s="105"/>
      <c r="D144" s="105"/>
      <c r="E144" s="105"/>
      <c r="F144" s="105"/>
      <c r="G144" s="105"/>
      <c r="H144" s="105"/>
      <c r="I144" s="105"/>
      <c r="J144" s="105"/>
      <c r="K144" s="105"/>
      <c r="L144" s="105"/>
      <c r="M144" s="105"/>
      <c r="N144" s="105"/>
      <c r="O144" s="105"/>
      <c r="P144" s="105"/>
      <c r="Q144" s="105"/>
      <c r="R144" s="105"/>
      <c r="S144" s="105"/>
      <c r="T144" s="105"/>
      <c r="U144" s="105"/>
      <c r="V144" s="105"/>
      <c r="W144" s="105"/>
      <c r="X144" s="105"/>
      <c r="Y144" s="105"/>
    </row>
    <row r="145" spans="1:25" x14ac:dyDescent="0.2">
      <c r="A145" s="105"/>
      <c r="B145" s="105"/>
      <c r="C145" s="105"/>
      <c r="D145" s="105"/>
      <c r="E145" s="105"/>
      <c r="F145" s="105"/>
      <c r="G145" s="105"/>
      <c r="H145" s="105"/>
      <c r="I145" s="105"/>
      <c r="J145" s="105"/>
      <c r="K145" s="105"/>
      <c r="L145" s="105"/>
      <c r="M145" s="105"/>
      <c r="N145" s="105"/>
      <c r="O145" s="105"/>
      <c r="P145" s="105"/>
      <c r="Q145" s="105"/>
      <c r="R145" s="105"/>
      <c r="S145" s="105"/>
      <c r="T145" s="105"/>
      <c r="U145" s="105"/>
      <c r="V145" s="105"/>
      <c r="W145" s="105"/>
      <c r="X145" s="105"/>
      <c r="Y145" s="105"/>
    </row>
    <row r="146" spans="1:25" x14ac:dyDescent="0.2">
      <c r="A146" s="105"/>
      <c r="B146" s="105"/>
      <c r="C146" s="105"/>
      <c r="D146" s="105"/>
      <c r="E146" s="105"/>
      <c r="F146" s="105"/>
      <c r="G146" s="105"/>
      <c r="H146" s="105"/>
      <c r="I146" s="105"/>
      <c r="J146" s="105"/>
      <c r="K146" s="105"/>
      <c r="L146" s="105"/>
      <c r="M146" s="105"/>
      <c r="N146" s="105"/>
      <c r="O146" s="105"/>
      <c r="P146" s="105"/>
      <c r="Q146" s="105"/>
      <c r="R146" s="105"/>
      <c r="S146" s="105"/>
      <c r="T146" s="105"/>
      <c r="U146" s="105"/>
      <c r="V146" s="105"/>
      <c r="W146" s="105"/>
      <c r="X146" s="105"/>
      <c r="Y146" s="105"/>
    </row>
    <row r="147" spans="1:25" x14ac:dyDescent="0.2">
      <c r="A147" s="105"/>
      <c r="B147" s="105"/>
      <c r="C147" s="105"/>
      <c r="D147" s="105"/>
      <c r="E147" s="105"/>
      <c r="F147" s="105"/>
      <c r="G147" s="105"/>
      <c r="H147" s="105"/>
      <c r="I147" s="105"/>
      <c r="J147" s="105"/>
      <c r="K147" s="105"/>
      <c r="L147" s="105"/>
      <c r="M147" s="105"/>
      <c r="N147" s="105"/>
      <c r="O147" s="105"/>
      <c r="P147" s="105"/>
      <c r="Q147" s="105"/>
      <c r="R147" s="105"/>
      <c r="S147" s="105"/>
      <c r="T147" s="105"/>
      <c r="U147" s="105"/>
      <c r="V147" s="105"/>
      <c r="W147" s="105"/>
      <c r="X147" s="105"/>
      <c r="Y147" s="105"/>
    </row>
    <row r="148" spans="1:25" x14ac:dyDescent="0.2">
      <c r="A148" s="105"/>
      <c r="B148" s="105"/>
      <c r="C148" s="105"/>
      <c r="D148" s="105"/>
      <c r="E148" s="105"/>
      <c r="F148" s="105"/>
      <c r="G148" s="105"/>
      <c r="H148" s="105"/>
      <c r="I148" s="105"/>
      <c r="J148" s="105"/>
      <c r="K148" s="105"/>
      <c r="L148" s="105"/>
      <c r="M148" s="105"/>
      <c r="N148" s="105"/>
      <c r="O148" s="105"/>
      <c r="P148" s="105"/>
      <c r="Q148" s="105"/>
      <c r="R148" s="105"/>
      <c r="S148" s="105"/>
      <c r="T148" s="105"/>
      <c r="U148" s="105"/>
      <c r="V148" s="105"/>
      <c r="W148" s="105"/>
      <c r="X148" s="105"/>
      <c r="Y148" s="105"/>
    </row>
    <row r="149" spans="1:25" x14ac:dyDescent="0.2">
      <c r="A149" s="105"/>
      <c r="B149" s="105"/>
      <c r="C149" s="105"/>
      <c r="D149" s="105"/>
      <c r="E149" s="105"/>
      <c r="F149" s="105"/>
      <c r="G149" s="105"/>
      <c r="H149" s="105"/>
      <c r="I149" s="105"/>
      <c r="J149" s="105"/>
      <c r="K149" s="105"/>
      <c r="L149" s="105"/>
      <c r="M149" s="105"/>
      <c r="N149" s="105"/>
      <c r="O149" s="105"/>
      <c r="P149" s="105"/>
      <c r="Q149" s="105"/>
      <c r="R149" s="105"/>
      <c r="S149" s="105"/>
      <c r="T149" s="105"/>
      <c r="U149" s="105"/>
      <c r="V149" s="105"/>
      <c r="W149" s="105"/>
      <c r="X149" s="105"/>
      <c r="Y149" s="105"/>
    </row>
    <row r="150" spans="1:25" x14ac:dyDescent="0.2">
      <c r="A150" s="105"/>
      <c r="B150" s="105"/>
      <c r="C150" s="105"/>
      <c r="D150" s="105"/>
      <c r="E150" s="105"/>
      <c r="F150" s="105"/>
      <c r="G150" s="105"/>
      <c r="H150" s="105"/>
      <c r="I150" s="105"/>
      <c r="J150" s="105"/>
      <c r="K150" s="105"/>
      <c r="L150" s="105"/>
      <c r="M150" s="105"/>
      <c r="N150" s="105"/>
      <c r="O150" s="105"/>
      <c r="P150" s="105"/>
      <c r="Q150" s="105"/>
      <c r="R150" s="105"/>
      <c r="S150" s="105"/>
      <c r="T150" s="105"/>
      <c r="U150" s="105"/>
      <c r="V150" s="105"/>
      <c r="W150" s="105"/>
      <c r="X150" s="105"/>
      <c r="Y150" s="105"/>
    </row>
    <row r="151" spans="1:25" x14ac:dyDescent="0.2">
      <c r="A151" s="105"/>
      <c r="B151" s="105"/>
      <c r="C151" s="105"/>
      <c r="D151" s="105"/>
      <c r="E151" s="105"/>
      <c r="F151" s="105"/>
      <c r="G151" s="105"/>
      <c r="H151" s="105"/>
      <c r="I151" s="105"/>
      <c r="J151" s="105"/>
      <c r="K151" s="105"/>
      <c r="L151" s="105"/>
      <c r="M151" s="105"/>
      <c r="N151" s="105"/>
      <c r="O151" s="105"/>
      <c r="P151" s="105"/>
      <c r="Q151" s="105"/>
      <c r="R151" s="105"/>
      <c r="S151" s="105"/>
      <c r="T151" s="105"/>
      <c r="U151" s="105"/>
      <c r="V151" s="105"/>
      <c r="W151" s="105"/>
      <c r="X151" s="105"/>
      <c r="Y151" s="105"/>
    </row>
    <row r="152" spans="1:25" x14ac:dyDescent="0.2">
      <c r="A152" s="105"/>
      <c r="B152" s="105"/>
      <c r="C152" s="105"/>
      <c r="D152" s="105"/>
      <c r="E152" s="105"/>
      <c r="F152" s="105"/>
      <c r="G152" s="105"/>
      <c r="H152" s="105"/>
      <c r="I152" s="105"/>
      <c r="J152" s="105"/>
      <c r="K152" s="105"/>
      <c r="L152" s="105"/>
      <c r="M152" s="105"/>
      <c r="N152" s="105"/>
      <c r="O152" s="105"/>
      <c r="P152" s="105"/>
      <c r="Q152" s="105"/>
      <c r="R152" s="105"/>
      <c r="S152" s="105"/>
      <c r="T152" s="105"/>
      <c r="U152" s="105"/>
      <c r="V152" s="105"/>
      <c r="W152" s="105"/>
      <c r="X152" s="105"/>
      <c r="Y152" s="105"/>
    </row>
    <row r="153" spans="1:25" x14ac:dyDescent="0.2">
      <c r="A153" s="105"/>
      <c r="B153" s="105"/>
      <c r="C153" s="105"/>
      <c r="D153" s="105"/>
      <c r="E153" s="105"/>
      <c r="F153" s="105"/>
      <c r="G153" s="105"/>
      <c r="H153" s="105"/>
      <c r="I153" s="105"/>
      <c r="J153" s="105"/>
      <c r="K153" s="105"/>
      <c r="L153" s="105"/>
      <c r="M153" s="105"/>
      <c r="N153" s="105"/>
      <c r="O153" s="105"/>
      <c r="P153" s="105"/>
      <c r="Q153" s="105"/>
      <c r="R153" s="105"/>
      <c r="S153" s="105"/>
      <c r="T153" s="105"/>
      <c r="U153" s="105"/>
      <c r="V153" s="105"/>
      <c r="W153" s="105"/>
      <c r="X153" s="105"/>
      <c r="Y153" s="105"/>
    </row>
    <row r="154" spans="1:25" x14ac:dyDescent="0.2">
      <c r="A154" s="105"/>
      <c r="B154" s="105"/>
      <c r="C154" s="105"/>
      <c r="D154" s="105"/>
      <c r="E154" s="105"/>
      <c r="F154" s="105"/>
      <c r="G154" s="105"/>
      <c r="H154" s="105"/>
      <c r="I154" s="105"/>
      <c r="J154" s="105"/>
      <c r="K154" s="105"/>
      <c r="L154" s="105"/>
      <c r="M154" s="105"/>
      <c r="N154" s="105"/>
      <c r="O154" s="105"/>
      <c r="P154" s="105"/>
      <c r="Q154" s="105"/>
      <c r="R154" s="105"/>
      <c r="S154" s="105"/>
      <c r="T154" s="105"/>
      <c r="U154" s="105"/>
      <c r="V154" s="105"/>
      <c r="W154" s="105"/>
      <c r="X154" s="105"/>
      <c r="Y154" s="105"/>
    </row>
    <row r="155" spans="1:25" x14ac:dyDescent="0.2">
      <c r="A155" s="105"/>
      <c r="B155" s="105"/>
      <c r="C155" s="105"/>
      <c r="D155" s="105"/>
      <c r="E155" s="105"/>
      <c r="F155" s="105"/>
      <c r="G155" s="105"/>
      <c r="H155" s="105"/>
      <c r="I155" s="105"/>
      <c r="J155" s="105"/>
      <c r="K155" s="105"/>
      <c r="L155" s="105"/>
      <c r="M155" s="105"/>
      <c r="N155" s="105"/>
      <c r="O155" s="105"/>
      <c r="P155" s="105"/>
      <c r="Q155" s="105"/>
      <c r="R155" s="105"/>
      <c r="S155" s="105"/>
      <c r="T155" s="105"/>
      <c r="U155" s="105"/>
      <c r="V155" s="105"/>
      <c r="W155" s="105"/>
      <c r="X155" s="105"/>
      <c r="Y155" s="105"/>
    </row>
    <row r="156" spans="1:25" x14ac:dyDescent="0.2">
      <c r="A156" s="105"/>
      <c r="B156" s="105"/>
      <c r="C156" s="105"/>
      <c r="D156" s="105"/>
      <c r="E156" s="105"/>
      <c r="F156" s="105"/>
      <c r="G156" s="105"/>
      <c r="H156" s="105"/>
      <c r="I156" s="105"/>
      <c r="J156" s="105"/>
      <c r="K156" s="105"/>
      <c r="L156" s="105"/>
      <c r="M156" s="105"/>
      <c r="N156" s="105"/>
      <c r="O156" s="105"/>
      <c r="P156" s="105"/>
      <c r="Q156" s="105"/>
      <c r="R156" s="105"/>
      <c r="S156" s="105"/>
      <c r="T156" s="105"/>
      <c r="U156" s="105"/>
      <c r="V156" s="105"/>
      <c r="W156" s="105"/>
      <c r="X156" s="105"/>
      <c r="Y156" s="105"/>
    </row>
    <row r="157" spans="1:25" x14ac:dyDescent="0.2">
      <c r="A157" s="105"/>
      <c r="B157" s="105"/>
      <c r="C157" s="105"/>
      <c r="D157" s="105"/>
      <c r="E157" s="105"/>
      <c r="F157" s="105"/>
      <c r="G157" s="105"/>
      <c r="H157" s="105"/>
      <c r="I157" s="105"/>
      <c r="J157" s="105"/>
      <c r="K157" s="105"/>
      <c r="L157" s="105"/>
      <c r="M157" s="105"/>
      <c r="N157" s="105"/>
      <c r="O157" s="105"/>
      <c r="P157" s="105"/>
      <c r="Q157" s="105"/>
      <c r="R157" s="105"/>
      <c r="S157" s="105"/>
      <c r="T157" s="105"/>
      <c r="U157" s="105"/>
      <c r="V157" s="105"/>
      <c r="W157" s="105"/>
      <c r="X157" s="105"/>
      <c r="Y157" s="105"/>
    </row>
    <row r="158" spans="1:25" x14ac:dyDescent="0.2">
      <c r="A158" s="105"/>
      <c r="B158" s="105"/>
      <c r="C158" s="105"/>
      <c r="D158" s="105"/>
      <c r="E158" s="105"/>
      <c r="F158" s="105"/>
      <c r="G158" s="105"/>
      <c r="H158" s="105"/>
      <c r="I158" s="105"/>
      <c r="J158" s="105"/>
      <c r="K158" s="105"/>
      <c r="L158" s="105"/>
      <c r="M158" s="105"/>
      <c r="N158" s="105"/>
      <c r="O158" s="105"/>
      <c r="P158" s="105"/>
      <c r="Q158" s="105"/>
      <c r="R158" s="105"/>
      <c r="S158" s="105"/>
      <c r="T158" s="105"/>
      <c r="U158" s="105"/>
      <c r="V158" s="105"/>
      <c r="W158" s="105"/>
      <c r="X158" s="105"/>
      <c r="Y158" s="105"/>
    </row>
    <row r="159" spans="1:25" x14ac:dyDescent="0.2">
      <c r="A159" s="105"/>
      <c r="B159" s="105"/>
      <c r="C159" s="105"/>
      <c r="D159" s="105"/>
      <c r="E159" s="105"/>
      <c r="F159" s="105"/>
      <c r="G159" s="105"/>
      <c r="H159" s="105"/>
      <c r="I159" s="105"/>
      <c r="J159" s="105"/>
      <c r="K159" s="105"/>
      <c r="L159" s="105"/>
      <c r="M159" s="105"/>
      <c r="N159" s="105"/>
      <c r="O159" s="105"/>
      <c r="P159" s="105"/>
      <c r="Q159" s="105"/>
      <c r="R159" s="105"/>
      <c r="S159" s="105"/>
      <c r="T159" s="105"/>
      <c r="U159" s="105"/>
      <c r="V159" s="105"/>
      <c r="W159" s="105"/>
      <c r="X159" s="105"/>
      <c r="Y159" s="105"/>
    </row>
    <row r="160" spans="1:25" x14ac:dyDescent="0.2">
      <c r="A160" s="105"/>
      <c r="B160" s="105"/>
      <c r="C160" s="105"/>
      <c r="D160" s="105"/>
      <c r="E160" s="105"/>
      <c r="F160" s="105"/>
      <c r="G160" s="105"/>
      <c r="H160" s="105"/>
      <c r="I160" s="105"/>
      <c r="J160" s="105"/>
      <c r="K160" s="105"/>
      <c r="L160" s="105"/>
      <c r="M160" s="105"/>
      <c r="N160" s="105"/>
      <c r="O160" s="105"/>
      <c r="P160" s="105"/>
      <c r="Q160" s="105"/>
      <c r="R160" s="105"/>
      <c r="S160" s="105"/>
      <c r="T160" s="105"/>
      <c r="U160" s="105"/>
      <c r="V160" s="105"/>
      <c r="W160" s="105"/>
      <c r="X160" s="105"/>
      <c r="Y160" s="105"/>
    </row>
    <row r="161" spans="1:25" x14ac:dyDescent="0.2">
      <c r="A161" s="105"/>
      <c r="B161" s="105"/>
      <c r="C161" s="105"/>
      <c r="D161" s="105"/>
      <c r="E161" s="105"/>
      <c r="F161" s="105"/>
      <c r="G161" s="105"/>
      <c r="H161" s="105"/>
      <c r="I161" s="105"/>
      <c r="J161" s="105"/>
      <c r="K161" s="105"/>
      <c r="L161" s="105"/>
      <c r="M161" s="105"/>
      <c r="N161" s="105"/>
      <c r="O161" s="105"/>
      <c r="P161" s="105"/>
      <c r="Q161" s="105"/>
      <c r="R161" s="105"/>
      <c r="S161" s="105"/>
      <c r="T161" s="105"/>
      <c r="U161" s="105"/>
      <c r="V161" s="105"/>
      <c r="W161" s="105"/>
      <c r="X161" s="105"/>
      <c r="Y161" s="105"/>
    </row>
    <row r="162" spans="1:25" x14ac:dyDescent="0.2">
      <c r="A162" s="105"/>
      <c r="B162" s="105"/>
      <c r="C162" s="105"/>
      <c r="D162" s="105"/>
      <c r="E162" s="105"/>
      <c r="F162" s="105"/>
      <c r="G162" s="105"/>
      <c r="H162" s="105"/>
      <c r="I162" s="105"/>
      <c r="J162" s="105"/>
      <c r="K162" s="105"/>
      <c r="L162" s="105"/>
      <c r="M162" s="105"/>
      <c r="N162" s="105"/>
      <c r="O162" s="105"/>
      <c r="P162" s="105"/>
      <c r="Q162" s="105"/>
      <c r="R162" s="105"/>
      <c r="S162" s="105"/>
      <c r="T162" s="105"/>
      <c r="U162" s="105"/>
      <c r="V162" s="105"/>
      <c r="W162" s="105"/>
      <c r="X162" s="105"/>
      <c r="Y162" s="105"/>
    </row>
    <row r="163" spans="1:25" x14ac:dyDescent="0.2">
      <c r="A163" s="105"/>
      <c r="B163" s="105"/>
      <c r="C163" s="105"/>
      <c r="D163" s="105"/>
      <c r="E163" s="105"/>
      <c r="F163" s="105"/>
      <c r="G163" s="105"/>
      <c r="H163" s="105"/>
      <c r="I163" s="105"/>
      <c r="J163" s="105"/>
      <c r="K163" s="105"/>
      <c r="L163" s="105"/>
      <c r="M163" s="105"/>
      <c r="N163" s="105"/>
      <c r="O163" s="105"/>
      <c r="P163" s="105"/>
      <c r="Q163" s="105"/>
      <c r="R163" s="105"/>
      <c r="S163" s="105"/>
      <c r="T163" s="105"/>
      <c r="U163" s="105"/>
      <c r="V163" s="105"/>
      <c r="W163" s="105"/>
      <c r="X163" s="105"/>
      <c r="Y163" s="105"/>
    </row>
    <row r="164" spans="1:25" x14ac:dyDescent="0.2">
      <c r="A164" s="105"/>
      <c r="B164" s="105"/>
      <c r="C164" s="105"/>
      <c r="D164" s="105"/>
      <c r="E164" s="105"/>
      <c r="F164" s="105"/>
      <c r="G164" s="105"/>
      <c r="H164" s="105"/>
      <c r="I164" s="105"/>
      <c r="J164" s="105"/>
      <c r="K164" s="105"/>
      <c r="L164" s="105"/>
      <c r="M164" s="105"/>
      <c r="N164" s="105"/>
      <c r="O164" s="105"/>
      <c r="P164" s="105"/>
      <c r="Q164" s="105"/>
      <c r="R164" s="105"/>
      <c r="S164" s="105"/>
      <c r="T164" s="105"/>
      <c r="U164" s="105"/>
      <c r="V164" s="105"/>
      <c r="W164" s="105"/>
      <c r="X164" s="105"/>
      <c r="Y164" s="105"/>
    </row>
    <row r="165" spans="1:25" x14ac:dyDescent="0.2">
      <c r="A165" s="105"/>
      <c r="B165" s="105"/>
      <c r="C165" s="105"/>
      <c r="D165" s="105"/>
      <c r="E165" s="105"/>
      <c r="F165" s="105"/>
      <c r="G165" s="105"/>
      <c r="H165" s="105"/>
      <c r="I165" s="105"/>
      <c r="J165" s="105"/>
      <c r="K165" s="105"/>
      <c r="L165" s="105"/>
      <c r="M165" s="105"/>
      <c r="N165" s="105"/>
      <c r="O165" s="105"/>
      <c r="P165" s="105"/>
      <c r="Q165" s="105"/>
      <c r="R165" s="105"/>
      <c r="S165" s="105"/>
      <c r="T165" s="105"/>
      <c r="U165" s="105"/>
      <c r="V165" s="105"/>
      <c r="W165" s="105"/>
      <c r="X165" s="105"/>
      <c r="Y165" s="105"/>
    </row>
    <row r="166" spans="1:25" x14ac:dyDescent="0.2">
      <c r="A166" s="105"/>
      <c r="B166" s="105"/>
      <c r="C166" s="105"/>
      <c r="D166" s="105"/>
      <c r="E166" s="105"/>
      <c r="F166" s="105"/>
      <c r="G166" s="105"/>
      <c r="H166" s="105"/>
      <c r="I166" s="105"/>
      <c r="J166" s="105"/>
      <c r="K166" s="105"/>
      <c r="L166" s="105"/>
      <c r="M166" s="105"/>
      <c r="N166" s="105"/>
      <c r="O166" s="105"/>
      <c r="P166" s="105"/>
      <c r="Q166" s="105"/>
      <c r="R166" s="105"/>
      <c r="S166" s="105"/>
      <c r="T166" s="105"/>
      <c r="U166" s="105"/>
      <c r="V166" s="105"/>
      <c r="W166" s="105"/>
      <c r="X166" s="105"/>
      <c r="Y166" s="105"/>
    </row>
    <row r="167" spans="1:25" x14ac:dyDescent="0.2">
      <c r="A167" s="105"/>
      <c r="B167" s="105"/>
      <c r="C167" s="105"/>
      <c r="D167" s="105"/>
      <c r="E167" s="105"/>
      <c r="F167" s="105"/>
      <c r="G167" s="105"/>
      <c r="H167" s="105"/>
      <c r="I167" s="105"/>
      <c r="J167" s="105"/>
      <c r="K167" s="105"/>
      <c r="L167" s="105"/>
      <c r="M167" s="105"/>
      <c r="N167" s="105"/>
      <c r="O167" s="105"/>
      <c r="P167" s="105"/>
      <c r="Q167" s="105"/>
      <c r="R167" s="105"/>
      <c r="S167" s="105"/>
      <c r="T167" s="105"/>
      <c r="U167" s="105"/>
      <c r="V167" s="105"/>
      <c r="W167" s="105"/>
      <c r="X167" s="105"/>
      <c r="Y167" s="105"/>
    </row>
    <row r="168" spans="1:25" x14ac:dyDescent="0.2">
      <c r="A168" s="105"/>
      <c r="B168" s="105"/>
      <c r="C168" s="105"/>
      <c r="D168" s="105"/>
      <c r="E168" s="105"/>
      <c r="F168" s="105"/>
      <c r="G168" s="105"/>
      <c r="H168" s="105"/>
      <c r="I168" s="105"/>
      <c r="J168" s="105"/>
      <c r="K168" s="105"/>
      <c r="L168" s="105"/>
      <c r="M168" s="105"/>
      <c r="N168" s="105"/>
      <c r="O168" s="105"/>
      <c r="P168" s="105"/>
      <c r="Q168" s="105"/>
      <c r="R168" s="105"/>
      <c r="S168" s="105"/>
      <c r="T168" s="105"/>
      <c r="U168" s="105"/>
      <c r="V168" s="105"/>
      <c r="W168" s="105"/>
      <c r="X168" s="105"/>
      <c r="Y168" s="105"/>
    </row>
    <row r="169" spans="1:25" x14ac:dyDescent="0.2">
      <c r="A169" s="105"/>
      <c r="B169" s="105"/>
      <c r="C169" s="105"/>
      <c r="D169" s="105"/>
      <c r="E169" s="105"/>
      <c r="F169" s="105"/>
      <c r="G169" s="105"/>
      <c r="H169" s="105"/>
      <c r="I169" s="105"/>
      <c r="J169" s="105"/>
      <c r="K169" s="105"/>
      <c r="L169" s="105"/>
      <c r="M169" s="105"/>
      <c r="N169" s="105"/>
      <c r="O169" s="105"/>
      <c r="P169" s="105"/>
      <c r="Q169" s="105"/>
      <c r="R169" s="105"/>
      <c r="S169" s="105"/>
      <c r="T169" s="105"/>
      <c r="U169" s="105"/>
      <c r="V169" s="105"/>
      <c r="W169" s="105"/>
      <c r="X169" s="105"/>
      <c r="Y169" s="105"/>
    </row>
    <row r="170" spans="1:25" x14ac:dyDescent="0.2">
      <c r="A170" s="105"/>
      <c r="B170" s="105"/>
      <c r="C170" s="105"/>
      <c r="D170" s="105"/>
      <c r="E170" s="105"/>
      <c r="F170" s="105"/>
      <c r="G170" s="105"/>
      <c r="H170" s="105"/>
      <c r="I170" s="105"/>
      <c r="J170" s="105"/>
      <c r="K170" s="105"/>
      <c r="L170" s="105"/>
      <c r="M170" s="105"/>
      <c r="N170" s="105"/>
      <c r="O170" s="105"/>
      <c r="P170" s="105"/>
      <c r="Q170" s="105"/>
      <c r="R170" s="105"/>
      <c r="S170" s="105"/>
      <c r="T170" s="105"/>
      <c r="U170" s="105"/>
      <c r="V170" s="105"/>
      <c r="W170" s="105"/>
      <c r="X170" s="105"/>
      <c r="Y170" s="105"/>
    </row>
    <row r="171" spans="1:25" x14ac:dyDescent="0.2">
      <c r="A171" s="105"/>
      <c r="B171" s="105"/>
      <c r="C171" s="105"/>
      <c r="D171" s="105"/>
      <c r="E171" s="105"/>
      <c r="F171" s="105"/>
      <c r="G171" s="105"/>
      <c r="H171" s="105"/>
      <c r="I171" s="105"/>
      <c r="J171" s="105"/>
      <c r="K171" s="105"/>
      <c r="L171" s="105"/>
      <c r="M171" s="105"/>
      <c r="N171" s="105"/>
      <c r="O171" s="105"/>
      <c r="P171" s="105"/>
      <c r="Q171" s="105"/>
      <c r="R171" s="105"/>
      <c r="S171" s="105"/>
      <c r="T171" s="105"/>
      <c r="U171" s="105"/>
      <c r="V171" s="105"/>
      <c r="W171" s="105"/>
      <c r="X171" s="105"/>
      <c r="Y171" s="105"/>
    </row>
    <row r="172" spans="1:25" x14ac:dyDescent="0.2">
      <c r="A172" s="105"/>
      <c r="B172" s="105"/>
      <c r="C172" s="105"/>
      <c r="D172" s="105"/>
      <c r="E172" s="105"/>
      <c r="F172" s="105"/>
      <c r="G172" s="105"/>
      <c r="H172" s="105"/>
      <c r="I172" s="105"/>
      <c r="J172" s="105"/>
      <c r="K172" s="105"/>
      <c r="L172" s="105"/>
      <c r="M172" s="105"/>
      <c r="N172" s="105"/>
      <c r="O172" s="105"/>
      <c r="P172" s="105"/>
      <c r="Q172" s="105"/>
      <c r="R172" s="105"/>
      <c r="S172" s="105"/>
      <c r="T172" s="105"/>
      <c r="U172" s="105"/>
      <c r="V172" s="105"/>
      <c r="W172" s="105"/>
      <c r="X172" s="105"/>
      <c r="Y172" s="105"/>
    </row>
    <row r="173" spans="1:25" x14ac:dyDescent="0.2">
      <c r="A173" s="105"/>
      <c r="B173" s="105"/>
      <c r="C173" s="105"/>
      <c r="D173" s="105"/>
      <c r="E173" s="105"/>
      <c r="F173" s="105"/>
      <c r="G173" s="105"/>
      <c r="H173" s="105"/>
      <c r="I173" s="105"/>
      <c r="J173" s="105"/>
      <c r="K173" s="105"/>
      <c r="L173" s="105"/>
      <c r="M173" s="105"/>
      <c r="N173" s="105"/>
      <c r="O173" s="105"/>
      <c r="P173" s="105"/>
      <c r="Q173" s="105"/>
      <c r="R173" s="105"/>
      <c r="S173" s="105"/>
      <c r="T173" s="105"/>
      <c r="U173" s="105"/>
      <c r="V173" s="105"/>
      <c r="W173" s="105"/>
      <c r="X173" s="105"/>
      <c r="Y173" s="105"/>
    </row>
    <row r="174" spans="1:25" x14ac:dyDescent="0.2">
      <c r="A174" s="105"/>
      <c r="B174" s="105"/>
      <c r="C174" s="105"/>
      <c r="D174" s="105"/>
      <c r="E174" s="105"/>
      <c r="F174" s="105"/>
      <c r="G174" s="105"/>
      <c r="H174" s="105"/>
      <c r="I174" s="105"/>
      <c r="J174" s="105"/>
      <c r="K174" s="105"/>
      <c r="L174" s="105"/>
      <c r="M174" s="105"/>
      <c r="N174" s="105"/>
      <c r="O174" s="105"/>
      <c r="P174" s="105"/>
      <c r="Q174" s="105"/>
      <c r="R174" s="105"/>
      <c r="S174" s="105"/>
      <c r="T174" s="105"/>
      <c r="U174" s="105"/>
      <c r="V174" s="105"/>
      <c r="W174" s="105"/>
      <c r="X174" s="105"/>
      <c r="Y174" s="105"/>
    </row>
    <row r="175" spans="1:25" x14ac:dyDescent="0.2">
      <c r="A175" s="105"/>
      <c r="B175" s="105"/>
      <c r="C175" s="105"/>
      <c r="D175" s="105"/>
      <c r="E175" s="105"/>
      <c r="F175" s="105"/>
      <c r="G175" s="105"/>
      <c r="H175" s="105"/>
      <c r="I175" s="105"/>
      <c r="J175" s="105"/>
      <c r="K175" s="105"/>
      <c r="L175" s="105"/>
      <c r="M175" s="105"/>
      <c r="N175" s="105"/>
      <c r="O175" s="105"/>
      <c r="P175" s="105"/>
      <c r="Q175" s="105"/>
      <c r="R175" s="105"/>
      <c r="S175" s="105"/>
      <c r="T175" s="105"/>
      <c r="U175" s="105"/>
      <c r="V175" s="105"/>
      <c r="W175" s="105"/>
      <c r="X175" s="105"/>
      <c r="Y175" s="105"/>
    </row>
    <row r="176" spans="1:25" x14ac:dyDescent="0.2">
      <c r="A176" s="105"/>
      <c r="B176" s="105"/>
      <c r="C176" s="105"/>
      <c r="D176" s="105"/>
      <c r="E176" s="105"/>
      <c r="F176" s="105"/>
      <c r="G176" s="105"/>
      <c r="H176" s="105"/>
      <c r="I176" s="105"/>
      <c r="J176" s="105"/>
      <c r="K176" s="105"/>
      <c r="L176" s="105"/>
      <c r="M176" s="105"/>
      <c r="N176" s="105"/>
      <c r="O176" s="105"/>
      <c r="P176" s="105"/>
      <c r="Q176" s="105"/>
      <c r="R176" s="105"/>
      <c r="S176" s="105"/>
      <c r="T176" s="105"/>
      <c r="U176" s="105"/>
      <c r="V176" s="105"/>
      <c r="W176" s="105"/>
      <c r="X176" s="105"/>
      <c r="Y176" s="105"/>
    </row>
    <row r="177" spans="1:25" x14ac:dyDescent="0.2">
      <c r="A177" s="105"/>
      <c r="B177" s="105"/>
      <c r="C177" s="105"/>
      <c r="D177" s="105"/>
      <c r="E177" s="105"/>
      <c r="F177" s="105"/>
      <c r="G177" s="105"/>
      <c r="H177" s="105"/>
      <c r="I177" s="105"/>
      <c r="J177" s="105"/>
      <c r="K177" s="105"/>
      <c r="L177" s="105"/>
      <c r="M177" s="105"/>
      <c r="N177" s="105"/>
      <c r="O177" s="105"/>
      <c r="P177" s="105"/>
      <c r="Q177" s="105"/>
      <c r="R177" s="105"/>
      <c r="S177" s="105"/>
      <c r="T177" s="105"/>
      <c r="U177" s="105"/>
      <c r="V177" s="105"/>
      <c r="W177" s="105"/>
      <c r="X177" s="105"/>
      <c r="Y177" s="105"/>
    </row>
    <row r="178" spans="1:25" x14ac:dyDescent="0.2">
      <c r="A178" s="105"/>
      <c r="B178" s="105"/>
      <c r="C178" s="105"/>
      <c r="D178" s="105"/>
      <c r="E178" s="105"/>
      <c r="F178" s="105"/>
      <c r="G178" s="105"/>
      <c r="H178" s="105"/>
      <c r="I178" s="105"/>
      <c r="J178" s="105"/>
      <c r="K178" s="105"/>
      <c r="L178" s="105"/>
      <c r="M178" s="105"/>
      <c r="N178" s="105"/>
      <c r="O178" s="105"/>
      <c r="P178" s="105"/>
      <c r="Q178" s="105"/>
      <c r="R178" s="105"/>
      <c r="S178" s="105"/>
      <c r="T178" s="105"/>
      <c r="U178" s="105"/>
      <c r="V178" s="105"/>
      <c r="W178" s="105"/>
      <c r="X178" s="105"/>
      <c r="Y178" s="105"/>
    </row>
    <row r="179" spans="1:25" x14ac:dyDescent="0.2">
      <c r="A179" s="105"/>
      <c r="B179" s="105"/>
      <c r="C179" s="105"/>
      <c r="D179" s="105"/>
      <c r="E179" s="105"/>
      <c r="F179" s="105"/>
      <c r="G179" s="105"/>
      <c r="H179" s="105"/>
      <c r="I179" s="105"/>
      <c r="J179" s="105"/>
      <c r="K179" s="105"/>
      <c r="L179" s="105"/>
      <c r="M179" s="105"/>
      <c r="N179" s="105"/>
      <c r="O179" s="105"/>
      <c r="P179" s="105"/>
      <c r="Q179" s="105"/>
      <c r="R179" s="105"/>
      <c r="S179" s="105"/>
      <c r="T179" s="105"/>
      <c r="U179" s="105"/>
      <c r="V179" s="105"/>
      <c r="W179" s="105"/>
      <c r="X179" s="105"/>
      <c r="Y179" s="105"/>
    </row>
    <row r="180" spans="1:25" x14ac:dyDescent="0.2">
      <c r="A180" s="105"/>
      <c r="B180" s="105"/>
      <c r="C180" s="105"/>
      <c r="D180" s="105"/>
      <c r="E180" s="105"/>
      <c r="F180" s="105"/>
      <c r="G180" s="105"/>
      <c r="H180" s="105"/>
      <c r="I180" s="105"/>
      <c r="J180" s="105"/>
      <c r="K180" s="105"/>
      <c r="L180" s="105"/>
      <c r="M180" s="105"/>
      <c r="N180" s="105"/>
      <c r="O180" s="105"/>
      <c r="P180" s="105"/>
      <c r="Q180" s="105"/>
      <c r="R180" s="105"/>
      <c r="S180" s="105"/>
      <c r="T180" s="105"/>
      <c r="U180" s="105"/>
      <c r="V180" s="105"/>
      <c r="W180" s="105"/>
      <c r="X180" s="105"/>
      <c r="Y180" s="105"/>
    </row>
    <row r="181" spans="1:25" x14ac:dyDescent="0.2">
      <c r="A181" s="105"/>
      <c r="B181" s="105"/>
      <c r="C181" s="105"/>
      <c r="D181" s="105"/>
      <c r="E181" s="105"/>
      <c r="F181" s="105"/>
      <c r="G181" s="105"/>
      <c r="H181" s="105"/>
      <c r="I181" s="105"/>
      <c r="J181" s="105"/>
      <c r="K181" s="105"/>
      <c r="L181" s="105"/>
      <c r="M181" s="105"/>
      <c r="N181" s="105"/>
      <c r="O181" s="105"/>
      <c r="P181" s="105"/>
      <c r="Q181" s="105"/>
      <c r="R181" s="105"/>
      <c r="S181" s="105"/>
      <c r="T181" s="105"/>
      <c r="U181" s="105"/>
      <c r="V181" s="105"/>
      <c r="W181" s="105"/>
      <c r="X181" s="105"/>
      <c r="Y181" s="105"/>
    </row>
    <row r="182" spans="1:25" x14ac:dyDescent="0.2">
      <c r="A182" s="105"/>
      <c r="B182" s="105"/>
      <c r="C182" s="105"/>
      <c r="D182" s="105"/>
      <c r="E182" s="105"/>
      <c r="F182" s="105"/>
      <c r="G182" s="105"/>
      <c r="H182" s="105"/>
      <c r="I182" s="105"/>
      <c r="J182" s="105"/>
      <c r="K182" s="105"/>
      <c r="L182" s="105"/>
      <c r="M182" s="105"/>
      <c r="N182" s="105"/>
      <c r="O182" s="105"/>
      <c r="P182" s="105"/>
      <c r="Q182" s="105"/>
      <c r="R182" s="105"/>
      <c r="S182" s="105"/>
      <c r="T182" s="105"/>
      <c r="U182" s="105"/>
      <c r="V182" s="105"/>
      <c r="W182" s="105"/>
      <c r="X182" s="105"/>
      <c r="Y182" s="105"/>
    </row>
    <row r="183" spans="1:25" x14ac:dyDescent="0.2">
      <c r="A183" s="105"/>
      <c r="B183" s="105"/>
      <c r="C183" s="105"/>
      <c r="D183" s="105"/>
      <c r="E183" s="105"/>
      <c r="F183" s="105"/>
      <c r="G183" s="105"/>
      <c r="H183" s="105"/>
      <c r="I183" s="105"/>
      <c r="J183" s="105"/>
      <c r="K183" s="105"/>
      <c r="L183" s="105"/>
      <c r="M183" s="105"/>
      <c r="N183" s="105"/>
      <c r="O183" s="105"/>
      <c r="P183" s="105"/>
      <c r="Q183" s="105"/>
      <c r="R183" s="105"/>
      <c r="S183" s="105"/>
      <c r="T183" s="105"/>
      <c r="U183" s="105"/>
      <c r="V183" s="105"/>
      <c r="W183" s="105"/>
      <c r="X183" s="105"/>
      <c r="Y183" s="105"/>
    </row>
    <row r="184" spans="1:25" x14ac:dyDescent="0.2">
      <c r="A184" s="105"/>
      <c r="B184" s="105"/>
      <c r="C184" s="105"/>
      <c r="D184" s="105"/>
      <c r="E184" s="105"/>
      <c r="F184" s="105"/>
      <c r="G184" s="105"/>
      <c r="H184" s="105"/>
      <c r="I184" s="105"/>
      <c r="J184" s="105"/>
      <c r="K184" s="105"/>
      <c r="L184" s="105"/>
      <c r="M184" s="105"/>
      <c r="N184" s="105"/>
      <c r="O184" s="105"/>
      <c r="P184" s="105"/>
      <c r="Q184" s="105"/>
      <c r="R184" s="105"/>
      <c r="S184" s="105"/>
      <c r="T184" s="105"/>
      <c r="U184" s="105"/>
      <c r="V184" s="105"/>
      <c r="W184" s="105"/>
      <c r="X184" s="105"/>
      <c r="Y184" s="105"/>
    </row>
    <row r="185" spans="1:25" x14ac:dyDescent="0.2">
      <c r="A185" s="105"/>
      <c r="B185" s="105"/>
      <c r="C185" s="105"/>
      <c r="D185" s="105"/>
      <c r="E185" s="105"/>
      <c r="F185" s="105"/>
      <c r="G185" s="105"/>
      <c r="H185" s="105"/>
      <c r="I185" s="105"/>
      <c r="J185" s="105"/>
      <c r="K185" s="105"/>
      <c r="L185" s="105"/>
      <c r="M185" s="105"/>
      <c r="N185" s="105"/>
      <c r="O185" s="105"/>
      <c r="P185" s="105"/>
      <c r="Q185" s="105"/>
      <c r="R185" s="105"/>
      <c r="S185" s="105"/>
      <c r="T185" s="105"/>
      <c r="U185" s="105"/>
      <c r="V185" s="105"/>
      <c r="W185" s="105"/>
      <c r="X185" s="105"/>
      <c r="Y185" s="105"/>
    </row>
    <row r="186" spans="1:25" x14ac:dyDescent="0.2">
      <c r="A186" s="105"/>
      <c r="B186" s="105"/>
      <c r="C186" s="105"/>
      <c r="D186" s="105"/>
      <c r="E186" s="105"/>
      <c r="F186" s="105"/>
      <c r="G186" s="105"/>
      <c r="H186" s="105"/>
      <c r="I186" s="105"/>
      <c r="J186" s="105"/>
      <c r="K186" s="105"/>
      <c r="L186" s="105"/>
      <c r="M186" s="105"/>
      <c r="N186" s="105"/>
      <c r="O186" s="105"/>
      <c r="P186" s="105"/>
      <c r="Q186" s="105"/>
      <c r="R186" s="105"/>
      <c r="S186" s="105"/>
      <c r="T186" s="105"/>
      <c r="U186" s="105"/>
      <c r="V186" s="105"/>
      <c r="W186" s="105"/>
      <c r="X186" s="105"/>
      <c r="Y186" s="105"/>
    </row>
    <row r="187" spans="1:25" x14ac:dyDescent="0.2">
      <c r="A187" s="105"/>
      <c r="B187" s="105"/>
      <c r="C187" s="105"/>
      <c r="D187" s="105"/>
      <c r="E187" s="105"/>
      <c r="F187" s="105"/>
      <c r="G187" s="105"/>
      <c r="H187" s="105"/>
      <c r="I187" s="105"/>
      <c r="J187" s="105"/>
      <c r="K187" s="105"/>
      <c r="L187" s="105"/>
      <c r="M187" s="105"/>
      <c r="N187" s="105"/>
      <c r="O187" s="105"/>
      <c r="P187" s="105"/>
      <c r="Q187" s="105"/>
      <c r="R187" s="105"/>
      <c r="S187" s="105"/>
      <c r="T187" s="105"/>
      <c r="U187" s="105"/>
      <c r="V187" s="105"/>
      <c r="W187" s="105"/>
      <c r="X187" s="105"/>
      <c r="Y187" s="105"/>
    </row>
  </sheetData>
  <sheetProtection algorithmName="SHA-512" hashValue="NGHOD4JcwUfX86ASpIt7SBJJwFCKMblfP1tF7WttbNrSJGUwaCQpoKtCmVoqXVQ46vPhE0hthc18Zyw3yfiSUg==" saltValue="hwmPoRVxLWqvPUeEG5U3Vg==" spinCount="100000" sheet="1" objects="1" scenarios="1"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T27"/>
  <sheetViews>
    <sheetView rightToLeft="1" zoomScaleNormal="100" workbookViewId="0">
      <selection activeCell="B20" sqref="B20"/>
    </sheetView>
  </sheetViews>
  <sheetFormatPr defaultRowHeight="14.25" x14ac:dyDescent="0.2"/>
  <cols>
    <col min="1" max="16384" width="9" style="2"/>
  </cols>
  <sheetData>
    <row r="1" spans="1:20" x14ac:dyDescent="0.2">
      <c r="A1" s="27"/>
      <c r="B1" s="27"/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  <c r="Q1" s="27"/>
      <c r="R1" s="27"/>
      <c r="S1" s="27"/>
      <c r="T1" s="21"/>
    </row>
    <row r="2" spans="1:20" ht="15" thickBot="1" x14ac:dyDescent="0.25">
      <c r="A2" s="27"/>
      <c r="B2" s="27"/>
      <c r="C2" s="27"/>
      <c r="D2" s="27"/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1"/>
    </row>
    <row r="3" spans="1:20" ht="15" thickBot="1" x14ac:dyDescent="0.25">
      <c r="A3" s="27"/>
      <c r="B3" s="28"/>
      <c r="C3" s="28"/>
      <c r="D3" s="28"/>
      <c r="E3" s="28"/>
      <c r="F3" s="28"/>
      <c r="G3" s="28"/>
      <c r="H3" s="28"/>
      <c r="I3" s="28"/>
      <c r="J3" s="28"/>
      <c r="K3" s="29"/>
      <c r="L3" s="28"/>
      <c r="M3" s="28"/>
      <c r="N3" s="23">
        <v>1000</v>
      </c>
      <c r="O3" s="28"/>
      <c r="P3" s="31">
        <f>N3*I7</f>
        <v>1717.1662233600009</v>
      </c>
      <c r="Q3" s="27"/>
      <c r="R3" s="27"/>
      <c r="S3" s="27"/>
      <c r="T3" s="21"/>
    </row>
    <row r="4" spans="1:20" ht="15" thickBot="1" x14ac:dyDescent="0.25">
      <c r="A4" s="27"/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8"/>
      <c r="N4" s="28"/>
      <c r="O4" s="28"/>
      <c r="P4" s="30"/>
      <c r="Q4" s="27"/>
      <c r="R4" s="27"/>
      <c r="S4" s="27"/>
      <c r="T4" s="21"/>
    </row>
    <row r="5" spans="1:20" ht="15" thickBot="1" x14ac:dyDescent="0.25">
      <c r="A5" s="27"/>
      <c r="B5" s="28"/>
      <c r="C5" s="28"/>
      <c r="D5" s="28"/>
      <c r="E5" s="28"/>
      <c r="F5" s="28"/>
      <c r="G5" s="28"/>
      <c r="H5" s="28"/>
      <c r="I5" s="28"/>
      <c r="J5" s="28"/>
      <c r="K5" s="28"/>
      <c r="L5" s="28"/>
      <c r="M5" s="28"/>
      <c r="N5" s="23">
        <v>2000</v>
      </c>
      <c r="O5" s="28"/>
      <c r="P5" s="32">
        <f>N5*D9</f>
        <v>6000</v>
      </c>
      <c r="Q5" s="27"/>
      <c r="R5" s="27"/>
      <c r="S5" s="27"/>
      <c r="T5" s="21"/>
    </row>
    <row r="6" spans="1:20" ht="15" thickBot="1" x14ac:dyDescent="0.25">
      <c r="A6" s="27"/>
      <c r="B6" s="28"/>
      <c r="C6" s="154" t="s">
        <v>16</v>
      </c>
      <c r="D6" s="155"/>
      <c r="E6" s="156" t="s">
        <v>15</v>
      </c>
      <c r="F6" s="159"/>
      <c r="G6" s="160" t="s">
        <v>49</v>
      </c>
      <c r="H6" s="161"/>
      <c r="I6" s="145" t="s">
        <v>13</v>
      </c>
      <c r="J6" s="172"/>
      <c r="K6" s="28"/>
      <c r="L6" s="28"/>
      <c r="M6" s="28"/>
      <c r="N6" s="28"/>
      <c r="O6" s="28"/>
      <c r="P6" s="30"/>
      <c r="Q6" s="27"/>
      <c r="R6" s="27"/>
      <c r="S6" s="27"/>
      <c r="T6" s="21"/>
    </row>
    <row r="7" spans="1:20" ht="15" thickBot="1" x14ac:dyDescent="0.25">
      <c r="A7" s="27"/>
      <c r="B7" s="28"/>
      <c r="C7" s="136">
        <f>B9*0.4</f>
        <v>3.0768000000000004</v>
      </c>
      <c r="D7" s="137"/>
      <c r="E7" s="136">
        <f>B9*0.8</f>
        <v>6.1536000000000008</v>
      </c>
      <c r="F7" s="137"/>
      <c r="G7" s="162">
        <f>D9/2</f>
        <v>1.5</v>
      </c>
      <c r="H7" s="163"/>
      <c r="I7" s="138">
        <f>H9+J9</f>
        <v>1.7171662233600009</v>
      </c>
      <c r="J7" s="139"/>
      <c r="K7" s="28"/>
      <c r="L7" s="28"/>
      <c r="M7" s="22"/>
      <c r="N7" s="23">
        <v>2000</v>
      </c>
      <c r="O7" s="28"/>
      <c r="P7" s="32">
        <f>N7*E7</f>
        <v>12307.200000000003</v>
      </c>
      <c r="Q7" s="27"/>
      <c r="R7" s="27"/>
      <c r="S7" s="27"/>
      <c r="T7" s="21"/>
    </row>
    <row r="8" spans="1:20" ht="15" thickBot="1" x14ac:dyDescent="0.25">
      <c r="A8" s="27"/>
      <c r="B8" s="156" t="s">
        <v>106</v>
      </c>
      <c r="C8" s="157"/>
      <c r="D8" s="156" t="s">
        <v>14</v>
      </c>
      <c r="E8" s="158"/>
      <c r="F8" s="145" t="s">
        <v>87</v>
      </c>
      <c r="G8" s="146"/>
      <c r="H8" s="145" t="s">
        <v>29</v>
      </c>
      <c r="I8" s="172"/>
      <c r="J8" s="145" t="s">
        <v>28</v>
      </c>
      <c r="K8" s="172"/>
      <c r="L8" s="28"/>
      <c r="M8" s="28"/>
      <c r="N8" s="28"/>
      <c r="O8" s="28"/>
      <c r="P8" s="30"/>
      <c r="Q8" s="27"/>
      <c r="R8" s="27"/>
      <c r="S8" s="27"/>
      <c r="T8" s="21"/>
    </row>
    <row r="9" spans="1:20" ht="15" thickBot="1" x14ac:dyDescent="0.25">
      <c r="A9" s="27"/>
      <c r="B9" s="136">
        <f>((E19*D19*C19*B19)+(F19*3.14)+(E20*D20*C20*B20)+(F20*3.14)+(E21*D21*C21*B21)+(F21*3.14)+(E22*D22*C22*B22)+(F22*3.14)+(E23*D23*C23*B23)+(F23*3.14))</f>
        <v>7.6920000000000002</v>
      </c>
      <c r="C9" s="137"/>
      <c r="D9" s="136">
        <f>CEILING((B9*$O$13/1000),1)</f>
        <v>3</v>
      </c>
      <c r="E9" s="137"/>
      <c r="F9" s="138">
        <f>((0.8*1*3.14*(O19/10/2)^2)*(H19*2+G19*2+0.1)*(N19*C19*B19)+(0.8*1*3.14*(O20/10/2)^2)*(H20*2+G20*2+0.1)*(C20*B20*N20)+(0.8*1*3.14*(O21/10/2)^2)*(H21*2+G21*2+0.1)*(N21*C21*B21)+(0.8*1*3.14*(O22/10/2)^2)*(H22*2+G22*2+0.1)*(N22*C22*B22)+(0.8*1*3.14*(O23/10/2)^2)*(H23*2+G23*2+0.1)*(N23*C23*B23))/1000</f>
        <v>0.14324428800000008</v>
      </c>
      <c r="G9" s="139"/>
      <c r="H9" s="138">
        <f>((0.8*1*3.14*(K19/10/2)^2)*(J19*C19)*(B19+I19+1)+(0.8*1*3.14*(K20/10/2)^2)*(J20*C20)*(B20+I20+1)+(0.8*1*3.14*(K21/10/2)^2)*(J21*C21)*(B21+I21+1)+(0.8*1*3.14*(K22/10/2)^2)*(J22*C22)*(B22+I22+1)+(0.8*1*3.14*(K23/10/2)^2)*(J23*C23)*(B23+I23+1))/1000</f>
        <v>1.2298752000000006</v>
      </c>
      <c r="I9" s="139"/>
      <c r="J9" s="138">
        <f>J11+F9+B11</f>
        <v>0.48729102336000019</v>
      </c>
      <c r="K9" s="139"/>
      <c r="L9" s="28"/>
      <c r="M9" s="28"/>
      <c r="N9" s="23">
        <v>1500</v>
      </c>
      <c r="O9" s="28"/>
      <c r="P9" s="32">
        <f>N9*C7</f>
        <v>4615.2000000000007</v>
      </c>
      <c r="Q9" s="27"/>
      <c r="R9" s="27"/>
      <c r="S9" s="27"/>
      <c r="T9" s="21"/>
    </row>
    <row r="10" spans="1:20" ht="15" thickBot="1" x14ac:dyDescent="0.25">
      <c r="A10" s="58"/>
      <c r="B10" s="147" t="s">
        <v>99</v>
      </c>
      <c r="C10" s="146"/>
      <c r="D10" s="58"/>
      <c r="E10" s="27"/>
      <c r="F10" s="27"/>
      <c r="G10" s="27"/>
      <c r="H10" s="58"/>
      <c r="I10" s="58"/>
      <c r="J10" s="145" t="s">
        <v>88</v>
      </c>
      <c r="K10" s="146"/>
      <c r="L10" s="28"/>
      <c r="M10" s="27"/>
      <c r="N10" s="27"/>
      <c r="O10" s="27"/>
      <c r="P10" s="27"/>
      <c r="Q10" s="27"/>
      <c r="R10" s="27"/>
      <c r="S10" s="27"/>
      <c r="T10" s="21"/>
    </row>
    <row r="11" spans="1:20" ht="15" thickBot="1" x14ac:dyDescent="0.25">
      <c r="A11" s="27"/>
      <c r="B11" s="138">
        <f>((0.8*1*3.14*(M19/10/2)^2)*(L19*C19*B19)*(F19*3.14+0.1)+(0.8*1*3.14*(M20/10/2)^2)*(L20*C20*B20)*(F20*3.14+0.1)+(0.8*1*3.14*(M21/10/2)^2)*(L21*C21*B21)*(F21*3.14+0.1)+(0.8*1*3.14*(M22/10/2)^2)*(L22*C22*B22)*(F22*3.14+0.1)+(0.8*1*3.14*(M23/10/2)^2)*(L23*C23*B23)*(F23*3.14+0.1))/1000</f>
        <v>0.13569140736000004</v>
      </c>
      <c r="C11" s="139"/>
      <c r="D11" s="27"/>
      <c r="E11" s="27"/>
      <c r="F11" s="27"/>
      <c r="G11" s="27"/>
      <c r="H11" s="27"/>
      <c r="I11" s="27"/>
      <c r="J11" s="138">
        <f>((0.8*1*3.14*(Q19/10/2)^2)*(E19*2+D19*2+0.1)*(C19*B19*P19)+(0.8*1*3.14*(Q20/10/2)^2)*(E20*2+D20*2+0.1)*(C20*B20*P20)+(0.8*1*3.14*(Q21/10/2)^2)*(E21*2+D21*2+0.1)*(C21*B21*P21)+(0.8*1*3.14*(Q22/10/2)^2)*(E22*2+D22*2+0.1)*(C22*B22*P22)+(0.8*1*3.14*(Q23/10/2)^2)*(E23*2+D23*2+0.1)*(C23*B23*P23))/1000</f>
        <v>0.20835532800000009</v>
      </c>
      <c r="K11" s="139"/>
      <c r="L11" s="27"/>
      <c r="M11" s="27"/>
      <c r="N11" s="27"/>
      <c r="O11" s="27"/>
      <c r="P11" s="27"/>
      <c r="Q11" s="27"/>
      <c r="R11" s="27"/>
      <c r="S11" s="27"/>
      <c r="T11" s="21"/>
    </row>
    <row r="12" spans="1:20" ht="15" thickBot="1" x14ac:dyDescent="0.25">
      <c r="A12" s="27"/>
      <c r="B12" s="27"/>
      <c r="C12" s="27"/>
      <c r="D12" s="27"/>
      <c r="E12" s="27"/>
      <c r="F12" s="27"/>
      <c r="G12" s="27"/>
      <c r="H12" s="58"/>
      <c r="I12" s="27"/>
      <c r="J12" s="27"/>
      <c r="K12" s="27"/>
      <c r="L12" s="27"/>
      <c r="M12" s="27"/>
      <c r="N12" s="154" t="s">
        <v>25</v>
      </c>
      <c r="O12" s="176"/>
      <c r="P12" s="27"/>
      <c r="Q12" s="27"/>
      <c r="R12" s="27"/>
      <c r="S12" s="27"/>
      <c r="T12" s="21"/>
    </row>
    <row r="13" spans="1:20" ht="15" thickBot="1" x14ac:dyDescent="0.25">
      <c r="A13" s="27"/>
      <c r="B13" s="27"/>
      <c r="C13" s="27"/>
      <c r="D13" s="27"/>
      <c r="E13" s="27"/>
      <c r="F13" s="27"/>
      <c r="G13" s="27"/>
      <c r="H13" s="58"/>
      <c r="I13" s="58"/>
      <c r="J13" s="27"/>
      <c r="K13" s="27"/>
      <c r="L13" s="27"/>
      <c r="M13" s="27"/>
      <c r="N13" s="82" t="s">
        <v>30</v>
      </c>
      <c r="O13" s="5">
        <v>350</v>
      </c>
      <c r="P13" s="27"/>
      <c r="Q13" s="27"/>
      <c r="R13" s="27"/>
      <c r="S13" s="27"/>
      <c r="T13" s="21"/>
    </row>
    <row r="14" spans="1:20" ht="15" thickBot="1" x14ac:dyDescent="0.25">
      <c r="A14" s="27"/>
      <c r="B14" s="27"/>
      <c r="C14" s="27"/>
      <c r="D14" s="27"/>
      <c r="E14" s="27"/>
      <c r="F14" s="27"/>
      <c r="G14" s="27"/>
      <c r="H14" s="27"/>
      <c r="I14" s="27"/>
      <c r="J14" s="27"/>
      <c r="K14" s="27"/>
      <c r="L14" s="27"/>
      <c r="M14" s="27"/>
      <c r="N14" s="27"/>
      <c r="O14" s="27"/>
      <c r="P14" s="27"/>
      <c r="Q14" s="27"/>
      <c r="R14" s="27"/>
      <c r="S14" s="27"/>
      <c r="T14" s="21"/>
    </row>
    <row r="15" spans="1:20" ht="15" x14ac:dyDescent="0.2">
      <c r="A15" s="140" t="s">
        <v>0</v>
      </c>
      <c r="B15" s="140" t="s">
        <v>7</v>
      </c>
      <c r="C15" s="59" t="s">
        <v>76</v>
      </c>
      <c r="D15" s="148" t="s">
        <v>120</v>
      </c>
      <c r="E15" s="149"/>
      <c r="F15" s="149"/>
      <c r="G15" s="149"/>
      <c r="H15" s="150"/>
      <c r="I15" s="173" t="s">
        <v>12</v>
      </c>
      <c r="J15" s="166" t="s">
        <v>118</v>
      </c>
      <c r="K15" s="167"/>
      <c r="L15" s="167"/>
      <c r="M15" s="167"/>
      <c r="N15" s="167"/>
      <c r="O15" s="167"/>
      <c r="P15" s="167"/>
      <c r="Q15" s="168"/>
      <c r="R15" s="27"/>
      <c r="S15" s="27"/>
      <c r="T15" s="21"/>
    </row>
    <row r="16" spans="1:20" ht="15.75" thickBot="1" x14ac:dyDescent="0.25">
      <c r="A16" s="141"/>
      <c r="B16" s="141"/>
      <c r="C16" s="61"/>
      <c r="D16" s="151"/>
      <c r="E16" s="152"/>
      <c r="F16" s="152"/>
      <c r="G16" s="152"/>
      <c r="H16" s="153"/>
      <c r="I16" s="174"/>
      <c r="J16" s="169"/>
      <c r="K16" s="170"/>
      <c r="L16" s="170"/>
      <c r="M16" s="170"/>
      <c r="N16" s="170"/>
      <c r="O16" s="170"/>
      <c r="P16" s="170"/>
      <c r="Q16" s="171"/>
      <c r="R16" s="27"/>
      <c r="S16" s="27"/>
      <c r="T16" s="21"/>
    </row>
    <row r="17" spans="1:20" ht="15.75" thickBot="1" x14ac:dyDescent="0.25">
      <c r="A17" s="141"/>
      <c r="B17" s="141"/>
      <c r="C17" s="59" t="s">
        <v>77</v>
      </c>
      <c r="D17" s="143" t="s">
        <v>20</v>
      </c>
      <c r="E17" s="144"/>
      <c r="F17" s="63" t="s">
        <v>1</v>
      </c>
      <c r="G17" s="143" t="s">
        <v>95</v>
      </c>
      <c r="H17" s="144"/>
      <c r="I17" s="174"/>
      <c r="J17" s="164" t="s">
        <v>10</v>
      </c>
      <c r="K17" s="165"/>
      <c r="L17" s="164" t="s">
        <v>19</v>
      </c>
      <c r="M17" s="165"/>
      <c r="N17" s="164" t="s">
        <v>79</v>
      </c>
      <c r="O17" s="165"/>
      <c r="P17" s="164" t="s">
        <v>78</v>
      </c>
      <c r="Q17" s="165"/>
      <c r="R17" s="27"/>
      <c r="S17" s="27"/>
      <c r="T17" s="21"/>
    </row>
    <row r="18" spans="1:20" ht="15.75" thickBot="1" x14ac:dyDescent="0.25">
      <c r="A18" s="142"/>
      <c r="B18" s="142"/>
      <c r="C18" s="61"/>
      <c r="D18" s="63" t="s">
        <v>8</v>
      </c>
      <c r="E18" s="84" t="s">
        <v>6</v>
      </c>
      <c r="F18" s="63" t="s">
        <v>5</v>
      </c>
      <c r="G18" s="63"/>
      <c r="H18" s="63"/>
      <c r="I18" s="175"/>
      <c r="J18" s="85" t="s">
        <v>4</v>
      </c>
      <c r="K18" s="85" t="s">
        <v>5</v>
      </c>
      <c r="L18" s="85" t="s">
        <v>9</v>
      </c>
      <c r="M18" s="86" t="s">
        <v>5</v>
      </c>
      <c r="N18" s="85" t="s">
        <v>9</v>
      </c>
      <c r="O18" s="85" t="s">
        <v>5</v>
      </c>
      <c r="P18" s="85" t="s">
        <v>9</v>
      </c>
      <c r="Q18" s="85" t="s">
        <v>5</v>
      </c>
      <c r="R18" s="27"/>
      <c r="S18" s="27"/>
      <c r="T18" s="21"/>
    </row>
    <row r="19" spans="1:20" x14ac:dyDescent="0.2">
      <c r="A19" s="87">
        <v>1</v>
      </c>
      <c r="B19" s="83">
        <v>3</v>
      </c>
      <c r="C19" s="83">
        <v>18</v>
      </c>
      <c r="D19" s="83">
        <v>0.5</v>
      </c>
      <c r="E19" s="83">
        <v>0.25</v>
      </c>
      <c r="F19" s="83">
        <v>0.3</v>
      </c>
      <c r="G19" s="83">
        <v>0.25</v>
      </c>
      <c r="H19" s="83">
        <v>0.25</v>
      </c>
      <c r="I19" s="83">
        <v>0.25</v>
      </c>
      <c r="J19" s="83">
        <v>10</v>
      </c>
      <c r="K19" s="83">
        <v>16</v>
      </c>
      <c r="L19" s="83">
        <v>6</v>
      </c>
      <c r="M19" s="83">
        <v>8</v>
      </c>
      <c r="N19" s="83">
        <v>6</v>
      </c>
      <c r="O19" s="83">
        <v>8</v>
      </c>
      <c r="P19" s="83">
        <v>6</v>
      </c>
      <c r="Q19" s="88">
        <v>8</v>
      </c>
      <c r="R19" s="27"/>
      <c r="S19" s="27"/>
      <c r="T19" s="21"/>
    </row>
    <row r="20" spans="1:20" x14ac:dyDescent="0.2">
      <c r="A20" s="25">
        <v>2</v>
      </c>
      <c r="B20" s="26"/>
      <c r="C20" s="26"/>
      <c r="D20" s="26"/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89"/>
      <c r="R20" s="27"/>
      <c r="S20" s="27"/>
      <c r="T20" s="21"/>
    </row>
    <row r="21" spans="1:20" x14ac:dyDescent="0.2">
      <c r="A21" s="25">
        <v>3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89"/>
      <c r="R21" s="27"/>
      <c r="S21" s="27"/>
      <c r="T21" s="21"/>
    </row>
    <row r="22" spans="1:20" x14ac:dyDescent="0.2">
      <c r="A22" s="25">
        <v>4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89"/>
      <c r="R22" s="27"/>
      <c r="S22" s="27"/>
      <c r="T22" s="21"/>
    </row>
    <row r="23" spans="1:20" ht="15" thickBot="1" x14ac:dyDescent="0.25">
      <c r="A23" s="74">
        <v>5</v>
      </c>
      <c r="B23" s="51"/>
      <c r="C23" s="51"/>
      <c r="D23" s="51"/>
      <c r="E23" s="51"/>
      <c r="F23" s="51"/>
      <c r="G23" s="51"/>
      <c r="H23" s="51"/>
      <c r="I23" s="51"/>
      <c r="J23" s="51"/>
      <c r="K23" s="51"/>
      <c r="L23" s="51"/>
      <c r="M23" s="51"/>
      <c r="N23" s="51"/>
      <c r="O23" s="51"/>
      <c r="P23" s="51"/>
      <c r="Q23" s="75"/>
      <c r="R23" s="27"/>
      <c r="S23" s="27"/>
      <c r="T23" s="21"/>
    </row>
    <row r="24" spans="1:20" x14ac:dyDescent="0.2">
      <c r="A24" s="27"/>
      <c r="B24" s="27"/>
      <c r="C24" s="27"/>
      <c r="D24" s="27"/>
      <c r="E24" s="27"/>
      <c r="F24" s="27"/>
      <c r="G24" s="27"/>
      <c r="H24" s="27"/>
      <c r="I24" s="27"/>
      <c r="J24" s="27"/>
      <c r="K24" s="27"/>
      <c r="L24" s="27"/>
      <c r="M24" s="27"/>
      <c r="N24" s="27"/>
      <c r="O24" s="27"/>
      <c r="P24" s="27"/>
      <c r="Q24" s="27"/>
      <c r="R24" s="27"/>
      <c r="S24" s="27"/>
      <c r="T24" s="21"/>
    </row>
    <row r="25" spans="1:20" x14ac:dyDescent="0.2">
      <c r="A25" s="101"/>
      <c r="B25" s="101"/>
      <c r="C25" s="101"/>
      <c r="D25" s="101"/>
      <c r="E25" s="101"/>
      <c r="F25" s="101"/>
      <c r="G25" s="101"/>
      <c r="H25" s="101"/>
      <c r="I25" s="101"/>
      <c r="J25" s="101"/>
      <c r="K25" s="101"/>
      <c r="L25" s="101"/>
      <c r="M25" s="101"/>
      <c r="N25" s="101"/>
      <c r="O25" s="101"/>
      <c r="P25" s="101"/>
      <c r="Q25" s="101"/>
      <c r="R25" s="101"/>
      <c r="S25" s="101"/>
      <c r="T25" s="101"/>
    </row>
    <row r="26" spans="1:20" x14ac:dyDescent="0.2">
      <c r="A26" s="101"/>
      <c r="B26" s="101"/>
      <c r="C26" s="101"/>
      <c r="D26" s="101"/>
      <c r="E26" s="101"/>
      <c r="F26" s="101"/>
      <c r="G26" s="101"/>
      <c r="H26" s="101"/>
      <c r="I26" s="101"/>
      <c r="J26" s="101"/>
      <c r="K26" s="101"/>
      <c r="L26" s="101"/>
      <c r="M26" s="101"/>
      <c r="N26" s="101"/>
      <c r="O26" s="101"/>
      <c r="P26" s="101"/>
      <c r="Q26" s="101"/>
      <c r="R26" s="101"/>
      <c r="S26" s="101"/>
      <c r="T26" s="101"/>
    </row>
    <row r="27" spans="1:20" x14ac:dyDescent="0.2">
      <c r="A27" s="101"/>
      <c r="B27" s="101"/>
      <c r="C27" s="101"/>
      <c r="D27" s="101"/>
      <c r="E27" s="101"/>
      <c r="F27" s="101"/>
      <c r="G27" s="101"/>
      <c r="H27" s="101"/>
      <c r="I27" s="101"/>
      <c r="J27" s="101"/>
      <c r="K27" s="101"/>
      <c r="L27" s="101"/>
      <c r="M27" s="101"/>
      <c r="N27" s="101"/>
      <c r="O27" s="101"/>
      <c r="P27" s="101"/>
      <c r="Q27" s="101"/>
      <c r="R27" s="101"/>
      <c r="S27" s="101"/>
      <c r="T27" s="101"/>
    </row>
  </sheetData>
  <sheetProtection algorithmName="SHA-512" hashValue="KUV4nskszEDYBT8wvpSvR1YfLe2vRQ2b0Z1tQVbZdzBfG1kh4MEPUdPjm1U+rnYf+syxxHA0CXS4MhgPSIGFzQ==" saltValue="Lo4gCEmxeffAbKCclACDlg==" spinCount="100000" sheet="1" objects="1" scenarios="1"/>
  <mergeCells count="34">
    <mergeCell ref="G6:H6"/>
    <mergeCell ref="G7:H7"/>
    <mergeCell ref="N17:O17"/>
    <mergeCell ref="J15:Q16"/>
    <mergeCell ref="J10:K10"/>
    <mergeCell ref="J11:K11"/>
    <mergeCell ref="I6:J6"/>
    <mergeCell ref="I7:J7"/>
    <mergeCell ref="J17:K17"/>
    <mergeCell ref="L17:M17"/>
    <mergeCell ref="P17:Q17"/>
    <mergeCell ref="J9:K9"/>
    <mergeCell ref="J8:K8"/>
    <mergeCell ref="I15:I18"/>
    <mergeCell ref="N12:O12"/>
    <mergeCell ref="H8:I8"/>
    <mergeCell ref="C6:D6"/>
    <mergeCell ref="C7:D7"/>
    <mergeCell ref="B8:C8"/>
    <mergeCell ref="D8:E8"/>
    <mergeCell ref="E6:F6"/>
    <mergeCell ref="D9:E9"/>
    <mergeCell ref="E7:F7"/>
    <mergeCell ref="H9:I9"/>
    <mergeCell ref="A15:A18"/>
    <mergeCell ref="D17:E17"/>
    <mergeCell ref="B15:B18"/>
    <mergeCell ref="F8:G8"/>
    <mergeCell ref="F9:G9"/>
    <mergeCell ref="B10:C10"/>
    <mergeCell ref="B11:C11"/>
    <mergeCell ref="D15:H16"/>
    <mergeCell ref="G17:H17"/>
    <mergeCell ref="B9:C9"/>
  </mergeCells>
  <pageMargins left="0.7" right="0.7" top="0.75" bottom="0.75" header="0.3" footer="0.3"/>
  <pageSetup paperSize="8" orientation="landscape" horizontalDpi="300" verticalDpi="12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S29"/>
  <sheetViews>
    <sheetView rightToLeft="1" zoomScaleNormal="100" workbookViewId="0">
      <selection activeCell="B17" sqref="B17"/>
    </sheetView>
  </sheetViews>
  <sheetFormatPr defaultRowHeight="14.25" x14ac:dyDescent="0.2"/>
  <cols>
    <col min="1" max="16384" width="9" style="2"/>
  </cols>
  <sheetData>
    <row r="1" spans="1:19" x14ac:dyDescent="0.2">
      <c r="A1" s="14"/>
      <c r="B1" s="15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  <c r="Q1" s="15"/>
      <c r="R1" s="15"/>
      <c r="S1" s="19"/>
    </row>
    <row r="2" spans="1:19" ht="15" thickBot="1" x14ac:dyDescent="0.25">
      <c r="A2" s="16"/>
      <c r="B2" s="12"/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8"/>
    </row>
    <row r="3" spans="1:19" ht="15" thickBot="1" x14ac:dyDescent="0.25">
      <c r="A3" s="16"/>
      <c r="B3" s="12"/>
      <c r="C3" s="12"/>
      <c r="D3" s="12"/>
      <c r="E3" s="12"/>
      <c r="F3" s="12"/>
      <c r="G3" s="12"/>
      <c r="H3" s="12"/>
      <c r="I3" s="12"/>
      <c r="J3" s="12"/>
      <c r="K3" s="17"/>
      <c r="L3" s="17"/>
      <c r="M3" s="12"/>
      <c r="N3" s="4">
        <v>1000</v>
      </c>
      <c r="O3" s="3"/>
      <c r="P3" s="11">
        <f>$N$3*I6</f>
        <v>3308.6054400000007</v>
      </c>
      <c r="Q3" s="12"/>
      <c r="R3" s="12"/>
      <c r="S3" s="18"/>
    </row>
    <row r="4" spans="1:19" ht="15" thickBot="1" x14ac:dyDescent="0.25">
      <c r="A4" s="16"/>
      <c r="B4" s="12"/>
      <c r="C4" s="12"/>
      <c r="D4" s="12"/>
      <c r="E4" s="12"/>
      <c r="F4" s="12"/>
      <c r="G4" s="12"/>
      <c r="H4" s="12"/>
      <c r="I4" s="12"/>
      <c r="J4" s="12"/>
      <c r="K4" s="12"/>
      <c r="L4" s="12"/>
      <c r="M4" s="12"/>
      <c r="N4" s="13"/>
      <c r="O4" s="12"/>
      <c r="P4" s="13"/>
      <c r="Q4" s="12"/>
      <c r="R4" s="12"/>
      <c r="S4" s="18"/>
    </row>
    <row r="5" spans="1:19" ht="15" thickBot="1" x14ac:dyDescent="0.25">
      <c r="A5" s="16"/>
      <c r="B5" s="12"/>
      <c r="C5" s="154" t="s">
        <v>16</v>
      </c>
      <c r="D5" s="155"/>
      <c r="E5" s="160" t="s">
        <v>49</v>
      </c>
      <c r="F5" s="161"/>
      <c r="G5" s="145" t="s">
        <v>129</v>
      </c>
      <c r="H5" s="172"/>
      <c r="I5" s="145" t="s">
        <v>97</v>
      </c>
      <c r="J5" s="172"/>
      <c r="K5" s="12"/>
      <c r="L5" s="12"/>
      <c r="M5" s="12"/>
      <c r="N5" s="4">
        <v>2000</v>
      </c>
      <c r="O5" s="3"/>
      <c r="P5" s="10">
        <f>D8*$N$5</f>
        <v>22000</v>
      </c>
      <c r="Q5" s="12"/>
      <c r="R5" s="12"/>
      <c r="S5" s="18"/>
    </row>
    <row r="6" spans="1:19" ht="15" thickBot="1" x14ac:dyDescent="0.25">
      <c r="A6" s="16"/>
      <c r="B6" s="12"/>
      <c r="C6" s="179">
        <f>B8*0.4</f>
        <v>11.52</v>
      </c>
      <c r="D6" s="180"/>
      <c r="E6" s="191">
        <f>(D8/2)</f>
        <v>5.5</v>
      </c>
      <c r="F6" s="192"/>
      <c r="G6" s="147">
        <f>F8+H8+J8</f>
        <v>2.7009024000000008</v>
      </c>
      <c r="H6" s="146"/>
      <c r="I6" s="177">
        <f>G6+J10</f>
        <v>3.3086054400000009</v>
      </c>
      <c r="J6" s="178"/>
      <c r="K6" s="12"/>
      <c r="L6" s="12"/>
      <c r="M6" s="12"/>
      <c r="N6" s="13"/>
      <c r="O6" s="12"/>
      <c r="P6" s="13"/>
      <c r="Q6" s="12"/>
      <c r="R6" s="12"/>
      <c r="S6" s="18"/>
    </row>
    <row r="7" spans="1:19" ht="15" thickBot="1" x14ac:dyDescent="0.25">
      <c r="A7" s="16"/>
      <c r="B7" s="156" t="s">
        <v>18</v>
      </c>
      <c r="C7" s="157"/>
      <c r="D7" s="154" t="s">
        <v>14</v>
      </c>
      <c r="E7" s="155"/>
      <c r="F7" s="145" t="s">
        <v>74</v>
      </c>
      <c r="G7" s="172"/>
      <c r="H7" s="145" t="s">
        <v>75</v>
      </c>
      <c r="I7" s="172"/>
      <c r="J7" s="145" t="s">
        <v>102</v>
      </c>
      <c r="K7" s="172"/>
      <c r="L7" s="12"/>
      <c r="M7" s="12"/>
      <c r="N7" s="4">
        <v>2000</v>
      </c>
      <c r="O7" s="3"/>
      <c r="P7" s="10">
        <f>$N$7*B10</f>
        <v>46080</v>
      </c>
      <c r="Q7" s="12"/>
      <c r="R7" s="12"/>
      <c r="S7" s="18"/>
    </row>
    <row r="8" spans="1:19" ht="15" thickBot="1" x14ac:dyDescent="0.25">
      <c r="A8" s="16"/>
      <c r="B8" s="179">
        <f>((E16*D16*C16*B16)+(E17*D17*C17*B17)+(E18*D18*C18*B18)+(E19*D19*C19*B19)+(E20*D20*C20*B20)+(E21*D21*C21*B21))</f>
        <v>28.799999999999997</v>
      </c>
      <c r="C8" s="180"/>
      <c r="D8" s="179">
        <f>CEILING(((P$15*B8)/1000),1)</f>
        <v>11</v>
      </c>
      <c r="E8" s="180"/>
      <c r="F8" s="177">
        <f>((0.8*1*3.14*(G16/10/2)^2)*(F16*C16*B16)+(0.8*1*3.14*(G17/10/2)^2)*(F17*C17*B17)+(0.8*1*3.14*(G18/10/2)^2)*(F18*C18*B18)+(0.8*1*3.14*(G19/10/2)^2)*(F19*C19*B19)+(0.8*1*3.14*(G20/10/2)^2)*(F20*C20*B20)+(0.8*1*3.14*(G21/10/2)^2)*(F21*C21*B21))/1000</f>
        <v>1.9292160000000007</v>
      </c>
      <c r="G8" s="178"/>
      <c r="H8" s="177">
        <f>((0.8*1*3.14*(I16/10/2)^2)*(H16*C16*B16)+(0.8*1*3.14*(I17/10/2)^2)*(H17*C17*B17)+(0.8*1*3.14*(I18/10/2)^2)*(H18*C18*B18)+(0.8*1*3.14*(I19/10/2)^2)*(H19*C19*B19)+(0.8*1*3.14*(I20/10/2)^2)*(H20*C20*B20)+(0.8*1*3.14*(I21/10/2)^2)*(H21*C21*B21))/1000</f>
        <v>0.38584320000000016</v>
      </c>
      <c r="I8" s="178"/>
      <c r="J8" s="177">
        <f>((0.8*1*3.14*(K16/10/2)^2)*(J16*C16*B16)+(0.8*1*3.14*(K17/10/2)^2)*(J17*C17*B17)+(0.8*1*3.14*(K18/10/2)^2)*(J18*C18*B18)+(0.8*1*3.14*(K19/10/2)^2)*(J19*C19*B19)+(0.8*1*3.14*(K20/10/2)^2)*(J20*C20*B20)+(0.8*1*3.14*(K21/10/2)^2)*J21*C21*B21)/1000</f>
        <v>0.38584320000000016</v>
      </c>
      <c r="K8" s="178"/>
      <c r="L8" s="12"/>
      <c r="M8" s="12"/>
      <c r="N8" s="13"/>
      <c r="O8" s="12"/>
      <c r="P8" s="13"/>
      <c r="Q8" s="12"/>
      <c r="R8" s="12"/>
      <c r="S8" s="18"/>
    </row>
    <row r="9" spans="1:19" ht="15" thickBot="1" x14ac:dyDescent="0.25">
      <c r="A9" s="12"/>
      <c r="B9" s="156" t="s">
        <v>15</v>
      </c>
      <c r="C9" s="159"/>
      <c r="D9" s="76"/>
      <c r="E9" s="12"/>
      <c r="F9" s="12"/>
      <c r="G9" s="12"/>
      <c r="H9" s="76"/>
      <c r="I9" s="76"/>
      <c r="J9" s="145" t="s">
        <v>27</v>
      </c>
      <c r="K9" s="172"/>
      <c r="L9" s="12"/>
      <c r="M9" s="12"/>
      <c r="N9" s="4">
        <v>25000</v>
      </c>
      <c r="O9" s="3"/>
      <c r="P9" s="10">
        <f>C6*$N$9</f>
        <v>288000</v>
      </c>
      <c r="Q9" s="12"/>
      <c r="R9" s="12"/>
      <c r="S9" s="18"/>
    </row>
    <row r="10" spans="1:19" ht="15" thickBot="1" x14ac:dyDescent="0.25">
      <c r="A10" s="12"/>
      <c r="B10" s="179">
        <f>0.8*B8</f>
        <v>23.04</v>
      </c>
      <c r="C10" s="180"/>
      <c r="D10" s="12"/>
      <c r="E10" s="12"/>
      <c r="F10" s="12"/>
      <c r="G10" s="12"/>
      <c r="H10" s="12"/>
      <c r="I10" s="12"/>
      <c r="J10" s="177">
        <f>((0.8*1*3.14*(M16/10/2)^2)*(E16*2+D16*2+0.1)*(L16*C16*B16)+(0.8*1*3.14*(M17/10/2)^2)*(E17*2+D17*2+0.1)*(L17*C17*B17)+(0.8*1*3.14*(M18/10/2)^2)*(E18*2+D18*2+0.1)*(L18*C18*B18)+(0.8*1*3.14*(M19/10/2)^2)*(E19*2+D19*2+0.1)*(L19*C19*B19)+(0.8*1*3.14*(M20/10/2)^2)*(E20*2+D20*2+0.1)*(L20*C20*B20)+(0.8*1*3.14*(M21/10/2)^2)*(E21*2+D21*2+0.1)*(L21*C21*B21))/1000</f>
        <v>0.60770304000000019</v>
      </c>
      <c r="K10" s="178"/>
      <c r="L10" s="12"/>
      <c r="M10" s="12"/>
      <c r="N10" s="12"/>
      <c r="O10" s="12"/>
      <c r="P10" s="12"/>
      <c r="Q10" s="12"/>
      <c r="R10" s="12"/>
      <c r="S10" s="18"/>
    </row>
    <row r="11" spans="1:19" ht="15" thickBot="1" x14ac:dyDescent="0.25">
      <c r="A11" s="12"/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  <c r="M11" s="12"/>
      <c r="N11" s="12"/>
      <c r="O11" s="12"/>
      <c r="P11" s="12"/>
      <c r="Q11" s="12"/>
      <c r="R11" s="12"/>
      <c r="S11" s="18"/>
    </row>
    <row r="12" spans="1:19" x14ac:dyDescent="0.2">
      <c r="A12" s="140" t="s">
        <v>0</v>
      </c>
      <c r="B12" s="181" t="s">
        <v>22</v>
      </c>
      <c r="C12" s="181" t="s">
        <v>23</v>
      </c>
      <c r="D12" s="185" t="s">
        <v>21</v>
      </c>
      <c r="E12" s="186"/>
      <c r="F12" s="166" t="s">
        <v>24</v>
      </c>
      <c r="G12" s="167"/>
      <c r="H12" s="167"/>
      <c r="I12" s="167"/>
      <c r="J12" s="167"/>
      <c r="K12" s="167"/>
      <c r="L12" s="167"/>
      <c r="M12" s="168"/>
      <c r="N12" s="12"/>
      <c r="O12" s="12"/>
      <c r="P12" s="12"/>
      <c r="Q12" s="12"/>
      <c r="R12" s="12"/>
      <c r="S12" s="18"/>
    </row>
    <row r="13" spans="1:19" ht="15" thickBot="1" x14ac:dyDescent="0.25">
      <c r="A13" s="141"/>
      <c r="B13" s="182"/>
      <c r="C13" s="182"/>
      <c r="D13" s="187"/>
      <c r="E13" s="188"/>
      <c r="F13" s="169"/>
      <c r="G13" s="170"/>
      <c r="H13" s="170"/>
      <c r="I13" s="170"/>
      <c r="J13" s="170"/>
      <c r="K13" s="170"/>
      <c r="L13" s="170"/>
      <c r="M13" s="171"/>
      <c r="N13" s="12"/>
      <c r="O13" s="12"/>
      <c r="P13" s="12"/>
      <c r="Q13" s="12"/>
      <c r="R13" s="12"/>
      <c r="S13" s="18"/>
    </row>
    <row r="14" spans="1:19" ht="15.75" thickBot="1" x14ac:dyDescent="0.3">
      <c r="A14" s="141"/>
      <c r="B14" s="182"/>
      <c r="C14" s="182"/>
      <c r="D14" s="189" t="s">
        <v>20</v>
      </c>
      <c r="E14" s="190"/>
      <c r="F14" s="183" t="s">
        <v>100</v>
      </c>
      <c r="G14" s="184"/>
      <c r="H14" s="183" t="s">
        <v>101</v>
      </c>
      <c r="I14" s="184"/>
      <c r="J14" s="183" t="s">
        <v>62</v>
      </c>
      <c r="K14" s="184"/>
      <c r="L14" s="183" t="s">
        <v>11</v>
      </c>
      <c r="M14" s="184"/>
      <c r="N14" s="12"/>
      <c r="O14" s="154" t="s">
        <v>25</v>
      </c>
      <c r="P14" s="176"/>
      <c r="Q14" s="12"/>
      <c r="R14" s="12"/>
      <c r="S14" s="18"/>
    </row>
    <row r="15" spans="1:19" ht="15.75" thickBot="1" x14ac:dyDescent="0.3">
      <c r="A15" s="141"/>
      <c r="B15" s="182"/>
      <c r="C15" s="182"/>
      <c r="D15" s="77" t="s">
        <v>70</v>
      </c>
      <c r="E15" s="78" t="s">
        <v>73</v>
      </c>
      <c r="F15" s="66" t="s">
        <v>4</v>
      </c>
      <c r="G15" s="79" t="s">
        <v>5</v>
      </c>
      <c r="H15" s="79" t="s">
        <v>4</v>
      </c>
      <c r="I15" s="80" t="s">
        <v>5</v>
      </c>
      <c r="J15" s="79" t="s">
        <v>4</v>
      </c>
      <c r="K15" s="81" t="s">
        <v>5</v>
      </c>
      <c r="L15" s="79" t="s">
        <v>9</v>
      </c>
      <c r="M15" s="79" t="s">
        <v>5</v>
      </c>
      <c r="N15" s="12"/>
      <c r="O15" s="55" t="s">
        <v>26</v>
      </c>
      <c r="P15" s="5">
        <v>350</v>
      </c>
      <c r="Q15" s="12"/>
      <c r="R15" s="12"/>
      <c r="S15" s="18"/>
    </row>
    <row r="16" spans="1:19" ht="15" thickBot="1" x14ac:dyDescent="0.25">
      <c r="A16" s="6">
        <v>1</v>
      </c>
      <c r="B16" s="6">
        <v>20</v>
      </c>
      <c r="C16" s="6">
        <v>6</v>
      </c>
      <c r="D16" s="6">
        <v>0.4</v>
      </c>
      <c r="E16" s="6">
        <v>0.6</v>
      </c>
      <c r="F16" s="6">
        <v>10</v>
      </c>
      <c r="G16" s="6">
        <v>16</v>
      </c>
      <c r="H16" s="6">
        <v>2</v>
      </c>
      <c r="I16" s="6">
        <v>16</v>
      </c>
      <c r="J16" s="6">
        <v>2</v>
      </c>
      <c r="K16" s="6">
        <v>16</v>
      </c>
      <c r="L16" s="6">
        <v>6</v>
      </c>
      <c r="M16" s="45">
        <v>8</v>
      </c>
      <c r="N16" s="12"/>
      <c r="O16" s="12"/>
      <c r="P16" s="12"/>
      <c r="Q16" s="12"/>
      <c r="R16" s="12"/>
      <c r="S16" s="18"/>
    </row>
    <row r="17" spans="1:19" ht="15" thickBot="1" x14ac:dyDescent="0.25">
      <c r="A17" s="6">
        <v>2</v>
      </c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45"/>
      <c r="N17" s="12"/>
      <c r="O17" s="12"/>
      <c r="P17" s="12"/>
      <c r="Q17" s="12"/>
      <c r="R17" s="12"/>
      <c r="S17" s="18"/>
    </row>
    <row r="18" spans="1:19" ht="15" thickBot="1" x14ac:dyDescent="0.25">
      <c r="A18" s="6">
        <v>3</v>
      </c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45"/>
      <c r="N18" s="12"/>
      <c r="O18" s="12"/>
      <c r="P18" s="12"/>
      <c r="Q18" s="12"/>
      <c r="R18" s="12"/>
      <c r="S18" s="18"/>
    </row>
    <row r="19" spans="1:19" ht="15" thickBot="1" x14ac:dyDescent="0.25">
      <c r="A19" s="6">
        <v>4</v>
      </c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45"/>
      <c r="N19" s="12"/>
      <c r="O19" s="12"/>
      <c r="P19" s="12"/>
      <c r="Q19" s="12"/>
      <c r="R19" s="12"/>
      <c r="S19" s="18"/>
    </row>
    <row r="20" spans="1:19" ht="15" thickBot="1" x14ac:dyDescent="0.25">
      <c r="A20" s="6">
        <v>5</v>
      </c>
      <c r="B20" s="6"/>
      <c r="C20" s="6"/>
      <c r="D20" s="6"/>
      <c r="E20" s="6"/>
      <c r="F20" s="6"/>
      <c r="G20" s="6"/>
      <c r="H20" s="6"/>
      <c r="I20" s="6"/>
      <c r="J20" s="6"/>
      <c r="K20" s="6"/>
      <c r="L20" s="6"/>
      <c r="M20" s="45"/>
      <c r="N20" s="12"/>
      <c r="O20" s="12"/>
      <c r="P20" s="12"/>
      <c r="Q20" s="12"/>
      <c r="R20" s="12"/>
      <c r="S20" s="18"/>
    </row>
    <row r="21" spans="1:19" ht="15" thickBot="1" x14ac:dyDescent="0.25">
      <c r="A21" s="91">
        <v>6</v>
      </c>
      <c r="B21" s="91"/>
      <c r="C21" s="91"/>
      <c r="D21" s="91"/>
      <c r="E21" s="91"/>
      <c r="F21" s="91"/>
      <c r="G21" s="91"/>
      <c r="H21" s="91"/>
      <c r="I21" s="91"/>
      <c r="J21" s="91"/>
      <c r="K21" s="91"/>
      <c r="L21" s="91"/>
      <c r="M21" s="46"/>
      <c r="N21" s="12"/>
      <c r="O21" s="12"/>
      <c r="P21" s="12"/>
      <c r="Q21" s="12"/>
      <c r="R21" s="12"/>
      <c r="S21" s="18"/>
    </row>
    <row r="22" spans="1:19" x14ac:dyDescent="0.2">
      <c r="A22" s="12"/>
      <c r="B22" s="12"/>
      <c r="C22" s="12"/>
      <c r="D22" s="12"/>
      <c r="E22" s="12"/>
      <c r="F22" s="12"/>
      <c r="G22" s="12"/>
      <c r="H22" s="12"/>
      <c r="I22" s="12"/>
      <c r="J22" s="12"/>
      <c r="K22" s="12"/>
      <c r="L22" s="12"/>
      <c r="M22" s="12"/>
      <c r="N22" s="12"/>
      <c r="O22" s="12"/>
      <c r="P22" s="12"/>
      <c r="Q22" s="12"/>
      <c r="R22" s="12"/>
      <c r="S22" s="18"/>
    </row>
    <row r="23" spans="1:19" x14ac:dyDescent="0.2">
      <c r="A23" s="12"/>
      <c r="B23" s="12"/>
      <c r="C23" s="12"/>
      <c r="D23" s="12"/>
      <c r="E23" s="12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8"/>
    </row>
    <row r="24" spans="1:19" x14ac:dyDescent="0.2">
      <c r="A24" s="12"/>
      <c r="B24" s="12"/>
      <c r="C24" s="12"/>
      <c r="D24" s="12"/>
      <c r="E24" s="12"/>
      <c r="F24" s="12"/>
      <c r="G24" s="12"/>
      <c r="H24" s="12"/>
      <c r="I24" s="12"/>
      <c r="J24" s="12"/>
      <c r="K24" s="12"/>
      <c r="L24" s="12"/>
      <c r="M24" s="12"/>
      <c r="N24" s="12"/>
      <c r="O24" s="12"/>
      <c r="P24" s="12"/>
      <c r="Q24" s="12"/>
      <c r="R24" s="12"/>
      <c r="S24" s="12"/>
    </row>
    <row r="25" spans="1:19" x14ac:dyDescent="0.2">
      <c r="A25" s="12"/>
      <c r="B25" s="12"/>
      <c r="C25" s="12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</row>
    <row r="26" spans="1:19" x14ac:dyDescent="0.2">
      <c r="A26" s="95"/>
      <c r="B26" s="95"/>
      <c r="C26" s="95"/>
      <c r="D26" s="95"/>
      <c r="E26" s="95"/>
      <c r="F26" s="95"/>
      <c r="G26" s="95"/>
      <c r="H26" s="95"/>
      <c r="I26" s="95"/>
      <c r="J26" s="95"/>
      <c r="K26" s="95"/>
      <c r="L26" s="95"/>
      <c r="M26" s="95"/>
      <c r="N26" s="95"/>
      <c r="O26" s="95"/>
      <c r="P26" s="95"/>
      <c r="Q26" s="95"/>
      <c r="R26" s="95"/>
      <c r="S26" s="95"/>
    </row>
    <row r="27" spans="1:19" x14ac:dyDescent="0.2">
      <c r="A27" s="95"/>
      <c r="B27" s="95"/>
      <c r="C27" s="95"/>
      <c r="D27" s="95"/>
      <c r="E27" s="95"/>
      <c r="F27" s="95"/>
      <c r="G27" s="95"/>
      <c r="H27" s="95"/>
      <c r="I27" s="95"/>
      <c r="J27" s="95"/>
      <c r="K27" s="95"/>
      <c r="L27" s="95"/>
      <c r="M27" s="95"/>
      <c r="N27" s="95"/>
      <c r="O27" s="95"/>
      <c r="P27" s="95"/>
      <c r="Q27" s="95"/>
      <c r="R27" s="95"/>
      <c r="S27" s="95"/>
    </row>
    <row r="28" spans="1:19" x14ac:dyDescent="0.2">
      <c r="A28" s="95"/>
      <c r="B28" s="95"/>
      <c r="C28" s="95"/>
      <c r="D28" s="95"/>
      <c r="E28" s="95"/>
      <c r="F28" s="95"/>
      <c r="G28" s="95"/>
      <c r="H28" s="95"/>
      <c r="I28" s="95"/>
      <c r="J28" s="95"/>
      <c r="K28" s="95"/>
      <c r="L28" s="95"/>
      <c r="M28" s="95"/>
      <c r="N28" s="95"/>
      <c r="O28" s="95"/>
      <c r="P28" s="95"/>
      <c r="Q28" s="95"/>
      <c r="R28" s="95"/>
      <c r="S28" s="95"/>
    </row>
    <row r="29" spans="1:19" x14ac:dyDescent="0.2">
      <c r="A29" s="95"/>
      <c r="B29" s="95"/>
      <c r="C29" s="95"/>
      <c r="D29" s="95"/>
      <c r="E29" s="95"/>
      <c r="F29" s="95"/>
      <c r="G29" s="95"/>
      <c r="H29" s="95"/>
      <c r="I29" s="95"/>
      <c r="J29" s="95"/>
      <c r="K29" s="95"/>
      <c r="L29" s="95"/>
      <c r="M29" s="95"/>
      <c r="N29" s="95"/>
      <c r="O29" s="95"/>
      <c r="P29" s="95"/>
      <c r="Q29" s="95"/>
      <c r="R29" s="95"/>
      <c r="S29" s="95"/>
    </row>
  </sheetData>
  <sheetProtection algorithmName="SHA-512" hashValue="9z/NQdblIzVBeV9T9w/OwKF68fimtIjpTVR8ogV1JwFRWsTuzLDkVJ2Q7a71oD9tq1Pc9qIA+ZWMFTyYNkWxBQ==" saltValue="W3X+rAK5LksIuDVJvGnlCQ==" spinCount="100000" sheet="1" objects="1" scenarios="1"/>
  <mergeCells count="33">
    <mergeCell ref="O14:P14"/>
    <mergeCell ref="C5:D5"/>
    <mergeCell ref="E5:F5"/>
    <mergeCell ref="G5:H5"/>
    <mergeCell ref="G6:H6"/>
    <mergeCell ref="L14:M14"/>
    <mergeCell ref="J14:K14"/>
    <mergeCell ref="I5:J5"/>
    <mergeCell ref="C6:D6"/>
    <mergeCell ref="E6:F6"/>
    <mergeCell ref="I6:J6"/>
    <mergeCell ref="B7:C7"/>
    <mergeCell ref="B9:C9"/>
    <mergeCell ref="B8:C8"/>
    <mergeCell ref="B10:C10"/>
    <mergeCell ref="D7:E7"/>
    <mergeCell ref="A12:A15"/>
    <mergeCell ref="C12:C15"/>
    <mergeCell ref="B12:B15"/>
    <mergeCell ref="F14:G14"/>
    <mergeCell ref="D12:E13"/>
    <mergeCell ref="F12:M13"/>
    <mergeCell ref="D14:E14"/>
    <mergeCell ref="H14:I14"/>
    <mergeCell ref="J9:K9"/>
    <mergeCell ref="J10:K10"/>
    <mergeCell ref="J7:K7"/>
    <mergeCell ref="J8:K8"/>
    <mergeCell ref="D8:E8"/>
    <mergeCell ref="F7:G7"/>
    <mergeCell ref="F8:G8"/>
    <mergeCell ref="H7:I7"/>
    <mergeCell ref="H8:I8"/>
  </mergeCells>
  <pageMargins left="0.23622047244094502" right="0.23622047244094502" top="0.74803149606299202" bottom="0.74803149606299202" header="0.31496062992126" footer="0.31496062992126"/>
  <pageSetup paperSize="8" orientation="landscape" cellComments="atEnd" horizontalDpi="300" verticalDpi="1200" copies="2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S29"/>
  <sheetViews>
    <sheetView rightToLeft="1" workbookViewId="0">
      <selection activeCell="B19" sqref="B19"/>
    </sheetView>
  </sheetViews>
  <sheetFormatPr defaultRowHeight="14.25" x14ac:dyDescent="0.2"/>
  <cols>
    <col min="1" max="16384" width="9" style="20"/>
  </cols>
  <sheetData>
    <row r="1" spans="1:19" x14ac:dyDescent="0.2">
      <c r="A1" s="14"/>
      <c r="B1" s="15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  <c r="Q1" s="15"/>
      <c r="R1" s="15"/>
      <c r="S1" s="19"/>
    </row>
    <row r="2" spans="1:19" ht="15" thickBot="1" x14ac:dyDescent="0.25">
      <c r="A2" s="12"/>
      <c r="B2" s="12"/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8"/>
    </row>
    <row r="3" spans="1:19" ht="15" thickBot="1" x14ac:dyDescent="0.25">
      <c r="A3" s="16"/>
      <c r="B3" s="12"/>
      <c r="C3" s="12"/>
      <c r="D3" s="12"/>
      <c r="E3" s="12"/>
      <c r="F3" s="12"/>
      <c r="G3" s="12"/>
      <c r="H3" s="12"/>
      <c r="I3" s="12"/>
      <c r="J3" s="12"/>
      <c r="K3" s="17"/>
      <c r="L3" s="17"/>
      <c r="M3" s="12"/>
      <c r="N3" s="4">
        <v>700</v>
      </c>
      <c r="O3" s="12"/>
      <c r="P3" s="11">
        <f>(I8*N3)</f>
        <v>1620.5414400000009</v>
      </c>
      <c r="Q3" s="12"/>
      <c r="R3" s="12"/>
      <c r="S3" s="18"/>
    </row>
    <row r="4" spans="1:19" ht="15" thickBot="1" x14ac:dyDescent="0.25">
      <c r="A4" s="16"/>
      <c r="B4" s="12"/>
      <c r="C4" s="12"/>
      <c r="D4" s="12"/>
      <c r="E4" s="12"/>
      <c r="F4" s="12"/>
      <c r="G4" s="12"/>
      <c r="H4" s="12"/>
      <c r="I4" s="12"/>
      <c r="J4" s="12"/>
      <c r="K4" s="12"/>
      <c r="L4" s="12"/>
      <c r="M4" s="12"/>
      <c r="N4" s="104"/>
      <c r="O4" s="12"/>
      <c r="P4" s="104"/>
      <c r="Q4" s="12"/>
      <c r="R4" s="12"/>
      <c r="S4" s="18"/>
    </row>
    <row r="5" spans="1:19" ht="15" thickBot="1" x14ac:dyDescent="0.25">
      <c r="A5" s="12"/>
      <c r="B5" s="12"/>
      <c r="C5" s="12"/>
      <c r="D5" s="12"/>
      <c r="E5" s="193" t="s">
        <v>51</v>
      </c>
      <c r="F5" s="194"/>
      <c r="G5" s="199" t="s">
        <v>52</v>
      </c>
      <c r="H5" s="200"/>
      <c r="I5" s="12"/>
      <c r="J5" s="12"/>
      <c r="K5" s="96"/>
      <c r="L5" s="12"/>
      <c r="M5" s="12"/>
      <c r="N5" s="4">
        <v>200</v>
      </c>
      <c r="O5" s="12"/>
      <c r="P5" s="10">
        <f>(C10+G10)*N5</f>
        <v>3200</v>
      </c>
      <c r="Q5" s="12"/>
      <c r="R5" s="12"/>
      <c r="S5" s="18"/>
    </row>
    <row r="6" spans="1:19" ht="15" thickBot="1" x14ac:dyDescent="0.25">
      <c r="A6" s="12"/>
      <c r="B6" s="12"/>
      <c r="C6" s="12"/>
      <c r="D6" s="12"/>
      <c r="E6" s="195">
        <f>(C18*D18*N22*B18)</f>
        <v>120</v>
      </c>
      <c r="F6" s="196"/>
      <c r="G6" s="201">
        <f>((G18*2+F18*2)*H18+(G18*F18))*B18</f>
        <v>160</v>
      </c>
      <c r="H6" s="202"/>
      <c r="I6" s="12"/>
      <c r="J6" s="12"/>
      <c r="K6" s="12"/>
      <c r="L6" s="12"/>
      <c r="M6" s="12"/>
      <c r="N6" s="104"/>
      <c r="O6" s="12"/>
      <c r="P6" s="104"/>
      <c r="Q6" s="12"/>
      <c r="R6" s="12"/>
      <c r="S6" s="18"/>
    </row>
    <row r="7" spans="1:19" ht="15" thickBot="1" x14ac:dyDescent="0.25">
      <c r="A7" s="12"/>
      <c r="B7" s="12"/>
      <c r="C7" s="156" t="s">
        <v>115</v>
      </c>
      <c r="D7" s="157"/>
      <c r="E7" s="154" t="s">
        <v>109</v>
      </c>
      <c r="F7" s="155"/>
      <c r="G7" s="212" t="s">
        <v>65</v>
      </c>
      <c r="H7" s="216"/>
      <c r="I7" s="145" t="s">
        <v>13</v>
      </c>
      <c r="J7" s="172"/>
      <c r="K7" s="17"/>
      <c r="L7" s="12"/>
      <c r="M7" s="12"/>
      <c r="N7" s="4">
        <v>200</v>
      </c>
      <c r="O7" s="12"/>
      <c r="P7" s="10">
        <f>(C12+G12)*N7</f>
        <v>7680</v>
      </c>
      <c r="Q7" s="12"/>
      <c r="R7" s="12"/>
      <c r="S7" s="18"/>
    </row>
    <row r="8" spans="1:19" ht="15" thickBot="1" x14ac:dyDescent="0.25">
      <c r="A8" s="12"/>
      <c r="B8" s="12"/>
      <c r="C8" s="179">
        <f>((H18*G18*F18*B18)+(H19*G19*F19*B19)+(H20*G20*F20*B20)+(H21*G21*F21*B21)+(H22*G22*F22*B22))</f>
        <v>40</v>
      </c>
      <c r="D8" s="180"/>
      <c r="E8" s="179">
        <f>0.4*C8</f>
        <v>16</v>
      </c>
      <c r="F8" s="180"/>
      <c r="G8" s="214">
        <f>((C18*D18*E18*B18)+(E19*D19*C19*B19)+(E20*D20*C20*B20)+(E21*D21*C21*B21)+(E22*D22*C22*B22))</f>
        <v>8</v>
      </c>
      <c r="H8" s="215"/>
      <c r="I8" s="177">
        <f>I10+I12</f>
        <v>2.3150592000000012</v>
      </c>
      <c r="J8" s="178"/>
      <c r="K8" s="17"/>
      <c r="L8" s="12"/>
      <c r="M8" s="12"/>
      <c r="N8" s="104"/>
      <c r="O8" s="12"/>
      <c r="P8" s="104"/>
      <c r="Q8" s="12"/>
      <c r="R8" s="12"/>
      <c r="S8" s="18"/>
    </row>
    <row r="9" spans="1:19" ht="15" thickBot="1" x14ac:dyDescent="0.25">
      <c r="A9" s="12"/>
      <c r="B9" s="12"/>
      <c r="C9" s="228" t="s">
        <v>124</v>
      </c>
      <c r="D9" s="229"/>
      <c r="E9" s="226" t="s">
        <v>49</v>
      </c>
      <c r="F9" s="227"/>
      <c r="G9" s="212" t="s">
        <v>110</v>
      </c>
      <c r="H9" s="213"/>
      <c r="I9" s="145" t="s">
        <v>90</v>
      </c>
      <c r="J9" s="172"/>
      <c r="K9" s="17"/>
      <c r="L9" s="12"/>
      <c r="M9" s="12"/>
      <c r="N9" s="4">
        <v>150</v>
      </c>
      <c r="O9" s="12"/>
      <c r="P9" s="10">
        <f>(E8+E12)*N9</f>
        <v>2880</v>
      </c>
      <c r="Q9" s="12"/>
      <c r="R9" s="12"/>
      <c r="S9" s="18"/>
    </row>
    <row r="10" spans="1:19" ht="15" thickBot="1" x14ac:dyDescent="0.25">
      <c r="A10" s="12"/>
      <c r="B10" s="12"/>
      <c r="C10" s="179">
        <f>CEILING(((C8*$O$16)/1000),1)</f>
        <v>14</v>
      </c>
      <c r="D10" s="180"/>
      <c r="E10" s="222">
        <f>(G10/2)+(C10/2)</f>
        <v>8</v>
      </c>
      <c r="F10" s="223"/>
      <c r="G10" s="214">
        <f>(CEILING(($O$19*G8/1000),1))</f>
        <v>2</v>
      </c>
      <c r="H10" s="215"/>
      <c r="I10" s="224">
        <f>((0.8*1*3.14*(L18/10/2)^2)*(H18*2+G18)*(K18*F18*B18)+(0.8*1*3.14*(L19/10/2)^2)*(H19*2+G19)*(K19*F19*B19)+(0.8*1*3.14*(L20/10/2)^2)*(H20*2+G20)*(K20*F20*B20)+(0.8*1*3.14*(L21/10/2)^2)*(H21*2+G21)*(K21*F21*B21)+(0.8*1*3.14*(L22/10/2)^2)*(H22*2+G22)*(K22*F22*B22))/1000</f>
        <v>1.1575296000000006</v>
      </c>
      <c r="J10" s="225"/>
      <c r="K10" s="17"/>
      <c r="L10" s="12"/>
      <c r="M10" s="12"/>
      <c r="N10" s="12"/>
      <c r="O10" s="12"/>
      <c r="P10" s="12"/>
      <c r="Q10" s="12"/>
      <c r="R10" s="12"/>
      <c r="S10" s="18"/>
    </row>
    <row r="11" spans="1:19" ht="15" thickBot="1" x14ac:dyDescent="0.25">
      <c r="A11" s="12"/>
      <c r="B11" s="12"/>
      <c r="C11" s="154" t="s">
        <v>111</v>
      </c>
      <c r="D11" s="176"/>
      <c r="E11" s="212" t="s">
        <v>112</v>
      </c>
      <c r="F11" s="213"/>
      <c r="G11" s="230" t="s">
        <v>113</v>
      </c>
      <c r="H11" s="231"/>
      <c r="I11" s="145" t="s">
        <v>91</v>
      </c>
      <c r="J11" s="172"/>
      <c r="K11" s="17"/>
      <c r="L11" s="12"/>
      <c r="M11" s="12"/>
      <c r="N11" s="12"/>
      <c r="O11" s="12"/>
      <c r="P11" s="12"/>
      <c r="Q11" s="12"/>
      <c r="R11" s="12"/>
      <c r="S11" s="18"/>
    </row>
    <row r="12" spans="1:19" ht="15" thickBot="1" x14ac:dyDescent="0.25">
      <c r="A12" s="12"/>
      <c r="B12" s="12"/>
      <c r="C12" s="179">
        <f>0.8*C8</f>
        <v>32</v>
      </c>
      <c r="D12" s="180"/>
      <c r="E12" s="214">
        <f>0.4*G8</f>
        <v>3.2</v>
      </c>
      <c r="F12" s="215"/>
      <c r="G12" s="214">
        <f>0.8*G8</f>
        <v>6.4</v>
      </c>
      <c r="H12" s="215"/>
      <c r="I12" s="177">
        <f>((0.8*1*3.14*(J18/10/2)^2)*(H18*2+F18)*(I18*G18*B18)+(0.8*1*3.14*(J19/10/2)^2)*(H19*2+F19)*(G19*I19*B19)+(0.8*1*3.14*(J20/10/2)^2)*(H20*2+F20)*(I20*G20*B20)+(0.8*1*3.14*(J21/10/2)^2)*(H21*2+F21)*(I21*G21*B21)+(0.8*1*3.14*(J22/10/2)^2)*(H22*2+F22)*(I22*G22*B22))/1000</f>
        <v>1.1575296000000006</v>
      </c>
      <c r="J12" s="178"/>
      <c r="K12" s="17"/>
      <c r="L12" s="12"/>
      <c r="M12" s="12"/>
      <c r="N12" s="12"/>
      <c r="O12" s="12"/>
      <c r="P12" s="12"/>
      <c r="Q12" s="12"/>
      <c r="R12" s="12"/>
      <c r="S12" s="18"/>
    </row>
    <row r="13" spans="1:19" ht="15" thickBot="1" x14ac:dyDescent="0.25">
      <c r="A13" s="12"/>
      <c r="B13" s="12"/>
      <c r="C13" s="12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8"/>
    </row>
    <row r="14" spans="1:19" ht="15" thickBot="1" x14ac:dyDescent="0.25">
      <c r="A14" s="232" t="s">
        <v>31</v>
      </c>
      <c r="B14" s="232" t="s">
        <v>43</v>
      </c>
      <c r="C14" s="235" t="s">
        <v>32</v>
      </c>
      <c r="D14" s="236"/>
      <c r="E14" s="237"/>
      <c r="F14" s="219" t="s">
        <v>35</v>
      </c>
      <c r="G14" s="220"/>
      <c r="H14" s="221"/>
      <c r="I14" s="206" t="s">
        <v>114</v>
      </c>
      <c r="J14" s="207"/>
      <c r="K14" s="207"/>
      <c r="L14" s="208"/>
      <c r="M14" s="12"/>
      <c r="N14" s="12"/>
      <c r="O14" s="12"/>
      <c r="P14" s="12"/>
      <c r="Q14" s="12"/>
      <c r="R14" s="12"/>
      <c r="S14" s="18"/>
    </row>
    <row r="15" spans="1:19" ht="15" thickBot="1" x14ac:dyDescent="0.25">
      <c r="A15" s="233"/>
      <c r="B15" s="233"/>
      <c r="C15" s="232" t="s">
        <v>8</v>
      </c>
      <c r="D15" s="232" t="s">
        <v>33</v>
      </c>
      <c r="E15" s="232" t="s">
        <v>34</v>
      </c>
      <c r="F15" s="209" t="s">
        <v>36</v>
      </c>
      <c r="G15" s="209" t="s">
        <v>37</v>
      </c>
      <c r="H15" s="209" t="s">
        <v>34</v>
      </c>
      <c r="I15" s="203" t="s">
        <v>89</v>
      </c>
      <c r="J15" s="204"/>
      <c r="K15" s="204"/>
      <c r="L15" s="205"/>
      <c r="M15" s="12"/>
      <c r="N15" s="154" t="s">
        <v>25</v>
      </c>
      <c r="O15" s="176"/>
      <c r="P15" s="12"/>
      <c r="Q15" s="12"/>
      <c r="R15" s="12"/>
      <c r="S15" s="18"/>
    </row>
    <row r="16" spans="1:19" ht="15" thickBot="1" x14ac:dyDescent="0.25">
      <c r="A16" s="233"/>
      <c r="B16" s="233"/>
      <c r="C16" s="233"/>
      <c r="D16" s="233"/>
      <c r="E16" s="233"/>
      <c r="F16" s="210"/>
      <c r="G16" s="210"/>
      <c r="H16" s="210"/>
      <c r="I16" s="217" t="s">
        <v>92</v>
      </c>
      <c r="J16" s="218"/>
      <c r="K16" s="217" t="s">
        <v>93</v>
      </c>
      <c r="L16" s="218"/>
      <c r="M16" s="12"/>
      <c r="N16" s="56" t="s">
        <v>26</v>
      </c>
      <c r="O16" s="5">
        <v>350</v>
      </c>
      <c r="P16" s="12"/>
      <c r="Q16" s="12"/>
      <c r="R16" s="12"/>
      <c r="S16" s="18"/>
    </row>
    <row r="17" spans="1:19" ht="15" thickBot="1" x14ac:dyDescent="0.25">
      <c r="A17" s="234"/>
      <c r="B17" s="234"/>
      <c r="C17" s="234"/>
      <c r="D17" s="234"/>
      <c r="E17" s="234"/>
      <c r="F17" s="211"/>
      <c r="G17" s="211"/>
      <c r="H17" s="211"/>
      <c r="I17" s="52" t="s">
        <v>9</v>
      </c>
      <c r="J17" s="52" t="s">
        <v>5</v>
      </c>
      <c r="K17" s="52" t="s">
        <v>9</v>
      </c>
      <c r="L17" s="53" t="s">
        <v>5</v>
      </c>
      <c r="M17" s="12"/>
      <c r="N17" s="12"/>
      <c r="O17" s="12"/>
      <c r="P17" s="12"/>
      <c r="Q17" s="12"/>
      <c r="R17" s="12"/>
      <c r="S17" s="18"/>
    </row>
    <row r="18" spans="1:19" ht="15" thickBot="1" x14ac:dyDescent="0.25">
      <c r="A18" s="114" t="s">
        <v>38</v>
      </c>
      <c r="B18" s="6">
        <v>20</v>
      </c>
      <c r="C18" s="7">
        <v>2</v>
      </c>
      <c r="D18" s="7">
        <v>2</v>
      </c>
      <c r="E18" s="115">
        <v>0.1</v>
      </c>
      <c r="F18" s="6">
        <v>2</v>
      </c>
      <c r="G18" s="7">
        <v>2</v>
      </c>
      <c r="H18" s="115">
        <v>0.5</v>
      </c>
      <c r="I18" s="6">
        <v>6</v>
      </c>
      <c r="J18" s="7">
        <v>16</v>
      </c>
      <c r="K18" s="7">
        <v>6</v>
      </c>
      <c r="L18" s="115">
        <v>16</v>
      </c>
      <c r="M18" s="12"/>
      <c r="N18" s="212" t="s">
        <v>25</v>
      </c>
      <c r="O18" s="213"/>
      <c r="P18" s="12"/>
      <c r="Q18" s="12"/>
      <c r="R18" s="12"/>
      <c r="S18" s="18"/>
    </row>
    <row r="19" spans="1:19" ht="15" thickBot="1" x14ac:dyDescent="0.25">
      <c r="A19" s="114" t="s">
        <v>39</v>
      </c>
      <c r="B19" s="8"/>
      <c r="C19" s="9"/>
      <c r="D19" s="9"/>
      <c r="E19" s="116"/>
      <c r="F19" s="8"/>
      <c r="G19" s="9"/>
      <c r="H19" s="116"/>
      <c r="I19" s="8"/>
      <c r="J19" s="9"/>
      <c r="K19" s="9"/>
      <c r="L19" s="116"/>
      <c r="M19" s="12"/>
      <c r="N19" s="54" t="s">
        <v>26</v>
      </c>
      <c r="O19" s="5">
        <v>250</v>
      </c>
      <c r="P19" s="12"/>
      <c r="Q19" s="12"/>
      <c r="R19" s="12"/>
      <c r="S19" s="18"/>
    </row>
    <row r="20" spans="1:19" ht="15" thickBot="1" x14ac:dyDescent="0.25">
      <c r="A20" s="114" t="s">
        <v>40</v>
      </c>
      <c r="B20" s="8"/>
      <c r="C20" s="9"/>
      <c r="D20" s="9"/>
      <c r="E20" s="116"/>
      <c r="F20" s="8"/>
      <c r="G20" s="9"/>
      <c r="H20" s="116"/>
      <c r="I20" s="8"/>
      <c r="J20" s="9"/>
      <c r="K20" s="9"/>
      <c r="L20" s="116"/>
      <c r="M20" s="12"/>
      <c r="N20" s="12"/>
      <c r="O20" s="12"/>
      <c r="P20" s="12"/>
      <c r="Q20" s="12"/>
      <c r="R20" s="12"/>
      <c r="S20" s="18"/>
    </row>
    <row r="21" spans="1:19" ht="15" thickBot="1" x14ac:dyDescent="0.25">
      <c r="A21" s="114" t="s">
        <v>41</v>
      </c>
      <c r="B21" s="8"/>
      <c r="C21" s="9"/>
      <c r="D21" s="9"/>
      <c r="E21" s="116"/>
      <c r="F21" s="8"/>
      <c r="G21" s="9"/>
      <c r="H21" s="116"/>
      <c r="I21" s="8"/>
      <c r="J21" s="9"/>
      <c r="K21" s="9"/>
      <c r="L21" s="116"/>
      <c r="M21" s="12"/>
      <c r="N21" s="193" t="s">
        <v>50</v>
      </c>
      <c r="O21" s="194"/>
      <c r="P21" s="12"/>
      <c r="Q21" s="12"/>
      <c r="R21" s="12"/>
      <c r="S21" s="18"/>
    </row>
    <row r="22" spans="1:19" ht="15" thickBot="1" x14ac:dyDescent="0.25">
      <c r="A22" s="117" t="s">
        <v>42</v>
      </c>
      <c r="B22" s="42"/>
      <c r="C22" s="43"/>
      <c r="D22" s="43"/>
      <c r="E22" s="118"/>
      <c r="F22" s="42"/>
      <c r="G22" s="43"/>
      <c r="H22" s="118"/>
      <c r="I22" s="42"/>
      <c r="J22" s="43"/>
      <c r="K22" s="43"/>
      <c r="L22" s="118"/>
      <c r="M22" s="12"/>
      <c r="N22" s="197">
        <v>1.5</v>
      </c>
      <c r="O22" s="198"/>
      <c r="P22" s="12"/>
      <c r="Q22" s="12"/>
      <c r="R22" s="12"/>
      <c r="S22" s="18"/>
    </row>
    <row r="23" spans="1:19" x14ac:dyDescent="0.2">
      <c r="A23" s="12"/>
      <c r="B23" s="12"/>
      <c r="C23" s="12"/>
      <c r="D23" s="12"/>
      <c r="E23" s="12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8"/>
    </row>
    <row r="24" spans="1:19" x14ac:dyDescent="0.2">
      <c r="A24" s="12"/>
      <c r="B24" s="12"/>
      <c r="C24" s="12"/>
      <c r="D24" s="12"/>
      <c r="E24" s="12"/>
      <c r="F24" s="12"/>
      <c r="G24" s="12"/>
      <c r="H24" s="12"/>
      <c r="I24" s="12"/>
      <c r="J24" s="12"/>
      <c r="K24" s="12"/>
      <c r="L24" s="12"/>
      <c r="M24" s="12"/>
      <c r="N24" s="12"/>
      <c r="O24" s="12"/>
      <c r="P24" s="12"/>
      <c r="Q24" s="12"/>
      <c r="R24" s="12"/>
      <c r="S24" s="18"/>
    </row>
    <row r="25" spans="1:19" x14ac:dyDescent="0.2">
      <c r="A25" s="12"/>
      <c r="B25" s="12"/>
      <c r="C25" s="12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</row>
    <row r="26" spans="1:19" x14ac:dyDescent="0.2">
      <c r="A26" s="95"/>
      <c r="B26" s="95"/>
      <c r="C26" s="95"/>
      <c r="D26" s="95"/>
      <c r="E26" s="95"/>
      <c r="F26" s="95"/>
      <c r="G26" s="95"/>
      <c r="H26" s="95"/>
      <c r="I26" s="95"/>
      <c r="J26" s="95"/>
      <c r="K26" s="95"/>
      <c r="L26" s="95"/>
      <c r="M26" s="95"/>
      <c r="N26" s="95"/>
      <c r="O26" s="95"/>
      <c r="P26" s="95"/>
      <c r="Q26" s="95"/>
      <c r="R26" s="95"/>
      <c r="S26" s="95"/>
    </row>
    <row r="27" spans="1:19" x14ac:dyDescent="0.2">
      <c r="A27" s="95"/>
      <c r="B27" s="95"/>
      <c r="C27" s="95"/>
      <c r="D27" s="95"/>
      <c r="E27" s="95"/>
      <c r="F27" s="95"/>
      <c r="G27" s="95"/>
      <c r="H27" s="95"/>
      <c r="I27" s="95"/>
      <c r="J27" s="95"/>
      <c r="K27" s="95"/>
      <c r="L27" s="95"/>
      <c r="M27" s="95"/>
      <c r="N27" s="95"/>
      <c r="O27" s="95"/>
      <c r="P27" s="95"/>
      <c r="Q27" s="95"/>
      <c r="R27" s="95"/>
      <c r="S27" s="95"/>
    </row>
    <row r="28" spans="1:19" x14ac:dyDescent="0.2">
      <c r="A28" s="95"/>
      <c r="B28" s="95"/>
      <c r="C28" s="95"/>
      <c r="D28" s="95"/>
      <c r="E28" s="95"/>
      <c r="F28" s="95"/>
      <c r="G28" s="95"/>
      <c r="H28" s="95"/>
      <c r="I28" s="95"/>
      <c r="J28" s="95"/>
      <c r="K28" s="95"/>
      <c r="L28" s="95"/>
      <c r="M28" s="95"/>
      <c r="N28" s="95"/>
      <c r="O28" s="95"/>
      <c r="P28" s="95"/>
      <c r="Q28" s="95"/>
      <c r="R28" s="95"/>
      <c r="S28" s="95"/>
    </row>
    <row r="29" spans="1:19" x14ac:dyDescent="0.2">
      <c r="A29" s="95"/>
      <c r="B29" s="95"/>
      <c r="C29" s="95"/>
      <c r="D29" s="95"/>
      <c r="E29" s="95"/>
      <c r="F29" s="95"/>
      <c r="G29" s="95"/>
      <c r="H29" s="95"/>
      <c r="I29" s="95"/>
      <c r="J29" s="95"/>
      <c r="K29" s="95"/>
      <c r="L29" s="95"/>
      <c r="M29" s="95"/>
      <c r="N29" s="95"/>
      <c r="O29" s="95"/>
      <c r="P29" s="95"/>
      <c r="Q29" s="95"/>
      <c r="R29" s="95"/>
      <c r="S29" s="95"/>
    </row>
  </sheetData>
  <sheetProtection algorithmName="SHA-512" hashValue="7nhYidREgYrs3rvbyM1QTKC35tFBDZL6+PIs6NKoV4W4COfJM42QIQd01QybyE7xTIV30/KtEQeiO54EQwrLRA==" saltValue="Ih2DYBqmAPGSZLuqDVPi4A==" spinCount="100000" sheet="1" objects="1" scenarios="1"/>
  <mergeCells count="46">
    <mergeCell ref="A14:A17"/>
    <mergeCell ref="B14:B17"/>
    <mergeCell ref="C15:C17"/>
    <mergeCell ref="D15:D17"/>
    <mergeCell ref="E15:E17"/>
    <mergeCell ref="C14:E14"/>
    <mergeCell ref="C7:D7"/>
    <mergeCell ref="C9:D9"/>
    <mergeCell ref="G11:H11"/>
    <mergeCell ref="I11:J11"/>
    <mergeCell ref="I9:J9"/>
    <mergeCell ref="C11:D11"/>
    <mergeCell ref="E7:F7"/>
    <mergeCell ref="C12:D12"/>
    <mergeCell ref="E8:F8"/>
    <mergeCell ref="E10:F10"/>
    <mergeCell ref="I8:J8"/>
    <mergeCell ref="C8:D8"/>
    <mergeCell ref="C10:D10"/>
    <mergeCell ref="G12:H12"/>
    <mergeCell ref="I12:J12"/>
    <mergeCell ref="I10:J10"/>
    <mergeCell ref="E9:F9"/>
    <mergeCell ref="G9:H9"/>
    <mergeCell ref="G10:H10"/>
    <mergeCell ref="I16:J16"/>
    <mergeCell ref="K16:L16"/>
    <mergeCell ref="F15:F17"/>
    <mergeCell ref="G15:G17"/>
    <mergeCell ref="F14:H14"/>
    <mergeCell ref="E5:F5"/>
    <mergeCell ref="E6:F6"/>
    <mergeCell ref="N21:O21"/>
    <mergeCell ref="N22:O22"/>
    <mergeCell ref="G5:H5"/>
    <mergeCell ref="G6:H6"/>
    <mergeCell ref="N15:O15"/>
    <mergeCell ref="I15:L15"/>
    <mergeCell ref="I14:L14"/>
    <mergeCell ref="H15:H17"/>
    <mergeCell ref="N18:O18"/>
    <mergeCell ref="I7:J7"/>
    <mergeCell ref="E11:F11"/>
    <mergeCell ref="E12:F12"/>
    <mergeCell ref="G7:H7"/>
    <mergeCell ref="G8:H8"/>
  </mergeCells>
  <pageMargins left="0.7" right="0.7" top="0.75" bottom="0.75" header="0.3" footer="0.3"/>
  <pageSetup paperSize="8" orientation="portrait" cellComments="atEnd" horizontalDpi="300" verticalDpi="120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S30"/>
  <sheetViews>
    <sheetView rightToLeft="1" workbookViewId="0">
      <selection activeCell="B17" sqref="B17"/>
    </sheetView>
  </sheetViews>
  <sheetFormatPr defaultRowHeight="14.25" x14ac:dyDescent="0.2"/>
  <sheetData>
    <row r="1" spans="1:19" x14ac:dyDescent="0.2">
      <c r="A1" s="14"/>
      <c r="B1" s="15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  <c r="Q1" s="15"/>
      <c r="R1" s="15"/>
      <c r="S1" s="19"/>
    </row>
    <row r="2" spans="1:19" ht="15" thickBot="1" x14ac:dyDescent="0.25">
      <c r="A2" s="16"/>
      <c r="B2" s="12"/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8"/>
    </row>
    <row r="3" spans="1:19" ht="15" thickBot="1" x14ac:dyDescent="0.25">
      <c r="A3" s="16"/>
      <c r="B3" s="12"/>
      <c r="C3" s="12"/>
      <c r="D3" s="12"/>
      <c r="E3" s="12"/>
      <c r="F3" s="245" t="s">
        <v>52</v>
      </c>
      <c r="G3" s="246"/>
      <c r="H3" s="12"/>
      <c r="I3" s="12"/>
      <c r="J3" s="12"/>
      <c r="K3" s="12"/>
      <c r="L3" s="17"/>
      <c r="M3" s="12"/>
      <c r="N3" s="12"/>
      <c r="O3" s="3"/>
      <c r="P3" s="40">
        <v>7000</v>
      </c>
      <c r="Q3" s="12"/>
      <c r="R3" s="125">
        <f>I6*P3</f>
        <v>27909.324800000009</v>
      </c>
      <c r="S3" s="18"/>
    </row>
    <row r="4" spans="1:19" ht="15" thickBot="1" x14ac:dyDescent="0.25">
      <c r="A4" s="252"/>
      <c r="B4" s="253"/>
      <c r="C4" s="12"/>
      <c r="D4" s="12"/>
      <c r="E4" s="12"/>
      <c r="F4" s="247">
        <f>(G16*2+F16)*E16*B16+(G17*2+F17)*E17*B17+(G18*2+F18)*E18*B18+(G19*2+F19)*E19*B19+(G20*2+F20)*E20*B20+(G21*2+F21)*E21*B21+(G22*2+F22)*E22*B22+(G23*2+F23)*E23*B23+(G24*2+F24)*E24*B24</f>
        <v>250</v>
      </c>
      <c r="G4" s="248"/>
      <c r="H4" s="12"/>
      <c r="I4" s="12"/>
      <c r="J4" s="12"/>
      <c r="K4" s="12"/>
      <c r="L4" s="12"/>
      <c r="M4" s="12"/>
      <c r="N4" s="12"/>
      <c r="O4" s="12"/>
      <c r="P4" s="12"/>
      <c r="Q4" s="12"/>
      <c r="R4" s="12"/>
      <c r="S4" s="18"/>
    </row>
    <row r="5" spans="1:19" ht="15" thickBot="1" x14ac:dyDescent="0.25">
      <c r="A5" s="252"/>
      <c r="B5" s="253"/>
      <c r="C5" s="241" t="s">
        <v>121</v>
      </c>
      <c r="D5" s="251"/>
      <c r="E5" s="249" t="s">
        <v>122</v>
      </c>
      <c r="F5" s="250"/>
      <c r="G5" s="254" t="s">
        <v>49</v>
      </c>
      <c r="H5" s="255"/>
      <c r="I5" s="243" t="s">
        <v>13</v>
      </c>
      <c r="J5" s="244"/>
      <c r="K5" s="12"/>
      <c r="L5" s="12"/>
      <c r="M5" s="12"/>
      <c r="N5" s="12"/>
      <c r="O5" s="3"/>
      <c r="P5" s="40">
        <v>6000</v>
      </c>
      <c r="Q5" s="12"/>
      <c r="R5" s="126">
        <f>(D10+D8)*P5</f>
        <v>72000</v>
      </c>
      <c r="S5" s="18"/>
    </row>
    <row r="6" spans="1:19" ht="15" thickBot="1" x14ac:dyDescent="0.25">
      <c r="A6" s="252"/>
      <c r="B6" s="253"/>
      <c r="C6" s="179">
        <f>B8*0.4</f>
        <v>10</v>
      </c>
      <c r="D6" s="180"/>
      <c r="E6" s="179">
        <f>B8*0.8</f>
        <v>20</v>
      </c>
      <c r="F6" s="180"/>
      <c r="G6" s="191">
        <f>(D8+D10)/2</f>
        <v>6</v>
      </c>
      <c r="H6" s="192"/>
      <c r="I6" s="177">
        <f>(H8+J10+H10+J8)</f>
        <v>3.9870464000000014</v>
      </c>
      <c r="J6" s="178"/>
      <c r="K6" s="12"/>
      <c r="L6" s="12"/>
      <c r="M6" s="12"/>
      <c r="N6" s="12"/>
      <c r="O6" s="12"/>
      <c r="P6" s="12"/>
      <c r="Q6" s="12"/>
      <c r="R6" s="12"/>
      <c r="S6" s="18"/>
    </row>
    <row r="7" spans="1:19" ht="15" thickBot="1" x14ac:dyDescent="0.25">
      <c r="A7" s="16"/>
      <c r="B7" s="249" t="s">
        <v>131</v>
      </c>
      <c r="C7" s="250"/>
      <c r="D7" s="241" t="s">
        <v>124</v>
      </c>
      <c r="E7" s="251"/>
      <c r="F7" s="238" t="s">
        <v>112</v>
      </c>
      <c r="G7" s="240"/>
      <c r="H7" s="243" t="s">
        <v>66</v>
      </c>
      <c r="I7" s="244"/>
      <c r="J7" s="243" t="s">
        <v>67</v>
      </c>
      <c r="K7" s="244"/>
      <c r="L7" s="12"/>
      <c r="M7" s="12"/>
      <c r="N7" s="12"/>
      <c r="O7" s="3"/>
      <c r="P7" s="40">
        <v>5000</v>
      </c>
      <c r="Q7" s="12"/>
      <c r="R7" s="126">
        <f>(F10+E6)*P7</f>
        <v>148000</v>
      </c>
      <c r="S7" s="18"/>
    </row>
    <row r="8" spans="1:19" ht="15" thickBot="1" x14ac:dyDescent="0.25">
      <c r="A8" s="16"/>
      <c r="B8" s="179">
        <f>B16*E16*F16*G16+G17*F17*E17*B17+B18*E18*F18*G18+G19*F19*E19*B19+B20*E20*F20*G20+G21*F21*E21*B21+B22*E22*F22*G22+G23*F23*E23*B23+B24*E24*F24*G24</f>
        <v>25</v>
      </c>
      <c r="C8" s="180"/>
      <c r="D8" s="179">
        <f>(CEILING((B8*R12/1000),1))</f>
        <v>9</v>
      </c>
      <c r="E8" s="180"/>
      <c r="F8" s="214">
        <f>B10*0.4</f>
        <v>4.8000000000000007</v>
      </c>
      <c r="G8" s="215"/>
      <c r="H8" s="177">
        <f>((E16*B16*H16)*(0.8*1*3.14*(I16/10/2)^2)+(H17*E17*B17)*(0.8*1*3.14*(I17/10/2)^2)+(H18*E18*B18)*(0.8*1*3.14*(I18/10/2)^2)+(H19*E19*B19)*(0.8*1*3.14*(I19/10/2)^2)+(H20*E20*B20)*(0.8*1*3.14*(I20/10/2)^2)+(H21*E21*B21)*(0.8*1*3.14*(I21/10/2)^2)+(H22*E22*B22)*(0.8*1*3.14*(I22/10/2)^2)+(H23*E23*B23)*(0.8*1*3.14*(I23/10/2)^2)+(H24*E24*B24)*(0.8*1*3.14*(I24/10/2)^2))/1000</f>
        <v>0.6430720000000002</v>
      </c>
      <c r="I8" s="178"/>
      <c r="J8" s="224">
        <f>((E16*B16*L16)*(0.8*1*3.14*(M16/10/2)^2)+(L17*E17*B17)*(0.8*1*3.14*(M17/10/2)^2)+(L18*E18*B18)*(0.8*1*3.14*(M18/10/2)^2)+(L19*E19*M19)*(0.8*1*3.14*(B19/10/2)^2)+(L20*E20*B20)*(0.8*1*3.14*(M20/10/2)^2)+(L21*E21*B21)*(0.8*1*3.14*(M21/10/2)^2)+(L22*E22*B22)*(0.8*1*3.14*(M22/10/2)^2)+(L23*E23*B23)*(0.8*1*3.14*(M23/10/2)^2)+(L24*E24*B24)*(0.8*1*3.14*(M24/10/2)^2))/1000</f>
        <v>0.6430720000000002</v>
      </c>
      <c r="K8" s="225"/>
      <c r="L8" s="12"/>
      <c r="M8" s="12"/>
      <c r="N8" s="12"/>
      <c r="O8" s="12"/>
      <c r="P8" s="12"/>
      <c r="Q8" s="12"/>
      <c r="R8" s="12"/>
      <c r="S8" s="18"/>
    </row>
    <row r="9" spans="1:19" ht="15" thickBot="1" x14ac:dyDescent="0.25">
      <c r="A9" s="16"/>
      <c r="B9" s="238" t="s">
        <v>65</v>
      </c>
      <c r="C9" s="240"/>
      <c r="D9" s="238" t="s">
        <v>123</v>
      </c>
      <c r="E9" s="240"/>
      <c r="F9" s="238" t="s">
        <v>113</v>
      </c>
      <c r="G9" s="240"/>
      <c r="H9" s="243" t="s">
        <v>69</v>
      </c>
      <c r="I9" s="244"/>
      <c r="J9" s="243" t="s">
        <v>68</v>
      </c>
      <c r="K9" s="244"/>
      <c r="L9" s="12"/>
      <c r="M9" s="12"/>
      <c r="N9" s="12"/>
      <c r="O9" s="3"/>
      <c r="P9" s="40">
        <v>250</v>
      </c>
      <c r="Q9" s="12"/>
      <c r="R9" s="126">
        <f>(C6+F8)*P9</f>
        <v>3700</v>
      </c>
      <c r="S9" s="18"/>
    </row>
    <row r="10" spans="1:19" ht="15" thickBot="1" x14ac:dyDescent="0.25">
      <c r="A10" s="16"/>
      <c r="B10" s="214">
        <f>B16*C16*D16*E16+B17*C17*D17*E17+E18*D18*C18*B18+B19*C19*D19*E19+E20*D20*C20*B20+B21*C21*D21*E21+E22*D22*C22*B22+B23*C23*D23*E23+E24*D24*C24*B24</f>
        <v>12</v>
      </c>
      <c r="C10" s="215"/>
      <c r="D10" s="214">
        <f>(CEILING((B10*R15/1000),1))</f>
        <v>3</v>
      </c>
      <c r="E10" s="215"/>
      <c r="F10" s="214">
        <f>B10*0.8</f>
        <v>9.6000000000000014</v>
      </c>
      <c r="G10" s="215"/>
      <c r="H10" s="177">
        <f>(((0.8*1*3.14*(O16/10/2)^2*(F16*2+G16*2+0.1)*E16*B16*N16)+(0.8*1*3.14*(O17/10/2)^2*(G17*2+F17*2+0.1)*E17*B17*N17)+((0.8*1*3.14*O18/10/2)^2*(G18*2+F18*2+0.1)*E18*B18*N18)+(0.8*1*3.14*(O19/10/2)^2*G19*2+F19*2+0.1)*E19*B19*N19)+(0.8*1*3.14*(O20/10/2)^2*(G20*2+F20*2+0.1)*E20*B20*N20)+(0.8*1*3.14*(O21/10/2)^2*(G21*2+F21*2+0.1)*E21*B21*N21)+(0.8*1*3.14*(O22/10/2)^2*(G22*2+F22*2+0.1)*E22*B22*N22)+(0.8*1*3.14*(O23/10/2)^2*(G23*2+F23*2+0.1)*E23*B23*N23)+(0.8*1*3.14*(O24/10/2)^2*(G24*2+F24*2+0.1)*E24*B24*N24))/1000</f>
        <v>0.77168640000000055</v>
      </c>
      <c r="I10" s="178"/>
      <c r="J10" s="177">
        <f>((E16*B16*J16)*(0.8*1*3.14*(K16/10/2)^2)+(J17*E17*B17)*(0.8*1*3.14*(K17/10/2)^2)+(J18*E18*B18)*(0.8*1*3.14*(K18/10/2)^2)+(J19*E19*B19)*(0.8*1*3.14*(K19/10/2)^2)+(J20*E20*B20)*(0.8*1*3.14*(K20/10/2)^2)+(J21*E21*B21)*(0.8*1*3.14*(K21/10/2)^2)+(J22*E22*B22)*(0.8*1*3.14*(K22/10/2)^2)+(J23*E23*B23)*(0.8*1*3.14*(K23/10/2)^2)+(J24*E24*B24)*(0.8*1*3.14*(K24/10/2)^2))/1000</f>
        <v>1.9292160000000007</v>
      </c>
      <c r="K10" s="178"/>
      <c r="L10" s="12"/>
      <c r="M10" s="12"/>
      <c r="N10" s="12"/>
      <c r="O10" s="12"/>
      <c r="P10" s="12"/>
      <c r="Q10" s="12"/>
      <c r="R10" s="12"/>
      <c r="S10" s="18"/>
    </row>
    <row r="11" spans="1:19" ht="15" thickBot="1" x14ac:dyDescent="0.25">
      <c r="A11" s="16"/>
      <c r="B11" s="12"/>
      <c r="C11" s="12"/>
      <c r="D11" s="12"/>
      <c r="E11" s="12"/>
      <c r="F11" s="12"/>
      <c r="G11" s="12"/>
      <c r="H11" s="47"/>
      <c r="I11" s="47"/>
      <c r="J11" s="12"/>
      <c r="K11" s="12"/>
      <c r="L11" s="12"/>
      <c r="M11" s="12"/>
      <c r="N11" s="12"/>
      <c r="O11" s="12"/>
      <c r="P11" s="12"/>
      <c r="Q11" s="241" t="s">
        <v>25</v>
      </c>
      <c r="R11" s="242"/>
      <c r="S11" s="18"/>
    </row>
    <row r="12" spans="1:19" ht="15" thickBot="1" x14ac:dyDescent="0.25">
      <c r="A12" s="256" t="s">
        <v>31</v>
      </c>
      <c r="B12" s="140" t="s">
        <v>126</v>
      </c>
      <c r="C12" s="148" t="s">
        <v>127</v>
      </c>
      <c r="D12" s="150"/>
      <c r="E12" s="148" t="s">
        <v>128</v>
      </c>
      <c r="F12" s="149"/>
      <c r="G12" s="150"/>
      <c r="H12" s="166" t="s">
        <v>125</v>
      </c>
      <c r="I12" s="167"/>
      <c r="J12" s="167"/>
      <c r="K12" s="167"/>
      <c r="L12" s="167"/>
      <c r="M12" s="167"/>
      <c r="N12" s="167"/>
      <c r="O12" s="168"/>
      <c r="P12" s="12"/>
      <c r="Q12" s="57" t="s">
        <v>26</v>
      </c>
      <c r="R12" s="5">
        <v>350</v>
      </c>
      <c r="S12" s="18"/>
    </row>
    <row r="13" spans="1:19" ht="15" thickBot="1" x14ac:dyDescent="0.25">
      <c r="A13" s="257"/>
      <c r="B13" s="141"/>
      <c r="C13" s="151"/>
      <c r="D13" s="153"/>
      <c r="E13" s="151"/>
      <c r="F13" s="152"/>
      <c r="G13" s="153"/>
      <c r="H13" s="169"/>
      <c r="I13" s="170"/>
      <c r="J13" s="170"/>
      <c r="K13" s="170"/>
      <c r="L13" s="170"/>
      <c r="M13" s="170"/>
      <c r="N13" s="170"/>
      <c r="O13" s="171"/>
      <c r="P13" s="252"/>
      <c r="Q13" s="12"/>
      <c r="R13" s="12"/>
      <c r="S13" s="18"/>
    </row>
    <row r="14" spans="1:19" ht="15.75" thickBot="1" x14ac:dyDescent="0.3">
      <c r="A14" s="257"/>
      <c r="B14" s="141"/>
      <c r="C14" s="140" t="s">
        <v>6</v>
      </c>
      <c r="D14" s="140" t="s">
        <v>63</v>
      </c>
      <c r="E14" s="148" t="s">
        <v>72</v>
      </c>
      <c r="F14" s="148" t="s">
        <v>70</v>
      </c>
      <c r="G14" s="140" t="s">
        <v>71</v>
      </c>
      <c r="H14" s="183" t="s">
        <v>2</v>
      </c>
      <c r="I14" s="184"/>
      <c r="J14" s="183" t="s">
        <v>3</v>
      </c>
      <c r="K14" s="184"/>
      <c r="L14" s="183" t="s">
        <v>62</v>
      </c>
      <c r="M14" s="184"/>
      <c r="N14" s="183" t="s">
        <v>11</v>
      </c>
      <c r="O14" s="184"/>
      <c r="P14" s="252"/>
      <c r="Q14" s="238" t="s">
        <v>64</v>
      </c>
      <c r="R14" s="239"/>
      <c r="S14" s="18"/>
    </row>
    <row r="15" spans="1:19" ht="15.75" thickBot="1" x14ac:dyDescent="0.3">
      <c r="A15" s="258"/>
      <c r="B15" s="142"/>
      <c r="C15" s="142"/>
      <c r="D15" s="142"/>
      <c r="E15" s="151"/>
      <c r="F15" s="151" t="s">
        <v>70</v>
      </c>
      <c r="G15" s="142" t="s">
        <v>71</v>
      </c>
      <c r="H15" s="66" t="s">
        <v>4</v>
      </c>
      <c r="I15" s="79" t="s">
        <v>5</v>
      </c>
      <c r="J15" s="79" t="s">
        <v>4</v>
      </c>
      <c r="K15" s="81" t="s">
        <v>5</v>
      </c>
      <c r="L15" s="79" t="s">
        <v>4</v>
      </c>
      <c r="M15" s="81" t="s">
        <v>5</v>
      </c>
      <c r="N15" s="79" t="s">
        <v>9</v>
      </c>
      <c r="O15" s="79" t="s">
        <v>5</v>
      </c>
      <c r="P15" s="252"/>
      <c r="Q15" s="32" t="s">
        <v>26</v>
      </c>
      <c r="R15" s="48">
        <v>250</v>
      </c>
      <c r="S15" s="18"/>
    </row>
    <row r="16" spans="1:19" ht="15" thickBot="1" x14ac:dyDescent="0.25">
      <c r="A16" s="45" t="s">
        <v>53</v>
      </c>
      <c r="B16" s="45">
        <v>2</v>
      </c>
      <c r="C16" s="6">
        <v>0.3</v>
      </c>
      <c r="D16" s="40">
        <v>0.2</v>
      </c>
      <c r="E16" s="6">
        <v>100</v>
      </c>
      <c r="F16" s="7">
        <v>0.25</v>
      </c>
      <c r="G16" s="40">
        <v>0.5</v>
      </c>
      <c r="H16" s="45">
        <v>2</v>
      </c>
      <c r="I16" s="40">
        <v>16</v>
      </c>
      <c r="J16" s="40">
        <v>6</v>
      </c>
      <c r="K16" s="40">
        <v>16</v>
      </c>
      <c r="L16" s="40">
        <v>2</v>
      </c>
      <c r="M16" s="40">
        <v>16</v>
      </c>
      <c r="N16" s="40">
        <v>6</v>
      </c>
      <c r="O16" s="40">
        <v>8</v>
      </c>
      <c r="P16" s="252"/>
      <c r="Q16" s="12"/>
      <c r="R16" s="12"/>
      <c r="S16" s="18"/>
    </row>
    <row r="17" spans="1:19" ht="15" thickBot="1" x14ac:dyDescent="0.25">
      <c r="A17" s="45" t="s">
        <v>54</v>
      </c>
      <c r="B17" s="49"/>
      <c r="C17" s="8"/>
      <c r="D17" s="41"/>
      <c r="E17" s="8"/>
      <c r="F17" s="9"/>
      <c r="G17" s="41"/>
      <c r="H17" s="49"/>
      <c r="I17" s="41"/>
      <c r="J17" s="41"/>
      <c r="K17" s="41"/>
      <c r="L17" s="41"/>
      <c r="M17" s="41"/>
      <c r="N17" s="41"/>
      <c r="O17" s="41"/>
      <c r="P17" s="252"/>
      <c r="Q17" s="12"/>
      <c r="R17" s="12"/>
      <c r="S17" s="18"/>
    </row>
    <row r="18" spans="1:19" ht="15" thickBot="1" x14ac:dyDescent="0.25">
      <c r="A18" s="45" t="s">
        <v>55</v>
      </c>
      <c r="B18" s="49"/>
      <c r="C18" s="8"/>
      <c r="D18" s="41"/>
      <c r="E18" s="8"/>
      <c r="F18" s="9"/>
      <c r="G18" s="41"/>
      <c r="H18" s="49"/>
      <c r="I18" s="41"/>
      <c r="J18" s="41"/>
      <c r="K18" s="41"/>
      <c r="L18" s="41"/>
      <c r="M18" s="41"/>
      <c r="N18" s="41"/>
      <c r="O18" s="41"/>
      <c r="P18" s="12"/>
      <c r="Q18" s="12"/>
      <c r="R18" s="12"/>
      <c r="S18" s="18"/>
    </row>
    <row r="19" spans="1:19" ht="15" thickBot="1" x14ac:dyDescent="0.25">
      <c r="A19" s="45" t="s">
        <v>56</v>
      </c>
      <c r="B19" s="49"/>
      <c r="C19" s="8"/>
      <c r="D19" s="41"/>
      <c r="E19" s="8"/>
      <c r="F19" s="9"/>
      <c r="G19" s="41"/>
      <c r="H19" s="49"/>
      <c r="I19" s="41"/>
      <c r="J19" s="41"/>
      <c r="K19" s="41"/>
      <c r="L19" s="41"/>
      <c r="M19" s="41"/>
      <c r="N19" s="41"/>
      <c r="O19" s="41"/>
      <c r="P19" s="12"/>
      <c r="Q19" s="12"/>
      <c r="R19" s="12"/>
      <c r="S19" s="18"/>
    </row>
    <row r="20" spans="1:19" ht="15" thickBot="1" x14ac:dyDescent="0.25">
      <c r="A20" s="45" t="s">
        <v>57</v>
      </c>
      <c r="B20" s="49"/>
      <c r="C20" s="8"/>
      <c r="D20" s="41"/>
      <c r="E20" s="8"/>
      <c r="F20" s="9"/>
      <c r="G20" s="41"/>
      <c r="H20" s="49"/>
      <c r="I20" s="41"/>
      <c r="J20" s="41"/>
      <c r="K20" s="41"/>
      <c r="L20" s="41"/>
      <c r="M20" s="41"/>
      <c r="N20" s="41"/>
      <c r="O20" s="41"/>
      <c r="P20" s="12"/>
      <c r="Q20" s="12"/>
      <c r="R20" s="12"/>
      <c r="S20" s="18"/>
    </row>
    <row r="21" spans="1:19" ht="15" thickBot="1" x14ac:dyDescent="0.25">
      <c r="A21" s="45" t="s">
        <v>58</v>
      </c>
      <c r="B21" s="49"/>
      <c r="C21" s="8"/>
      <c r="D21" s="41"/>
      <c r="E21" s="8"/>
      <c r="F21" s="9"/>
      <c r="G21" s="41"/>
      <c r="H21" s="49"/>
      <c r="I21" s="41"/>
      <c r="J21" s="41"/>
      <c r="K21" s="41"/>
      <c r="L21" s="41"/>
      <c r="M21" s="41"/>
      <c r="N21" s="41"/>
      <c r="O21" s="41"/>
      <c r="P21" s="12"/>
      <c r="Q21" s="12"/>
      <c r="R21" s="12"/>
      <c r="S21" s="18"/>
    </row>
    <row r="22" spans="1:19" ht="15" thickBot="1" x14ac:dyDescent="0.25">
      <c r="A22" s="45" t="s">
        <v>59</v>
      </c>
      <c r="B22" s="49"/>
      <c r="C22" s="8"/>
      <c r="D22" s="41"/>
      <c r="E22" s="8"/>
      <c r="F22" s="9"/>
      <c r="G22" s="41"/>
      <c r="H22" s="49"/>
      <c r="I22" s="41"/>
      <c r="J22" s="41"/>
      <c r="K22" s="41"/>
      <c r="L22" s="41"/>
      <c r="M22" s="41"/>
      <c r="N22" s="41"/>
      <c r="O22" s="41"/>
      <c r="P22" s="12"/>
      <c r="Q22" s="12"/>
      <c r="R22" s="12"/>
      <c r="S22" s="18"/>
    </row>
    <row r="23" spans="1:19" ht="15" thickBot="1" x14ac:dyDescent="0.25">
      <c r="A23" s="45" t="s">
        <v>60</v>
      </c>
      <c r="B23" s="49"/>
      <c r="C23" s="8"/>
      <c r="D23" s="41"/>
      <c r="E23" s="8"/>
      <c r="F23" s="9"/>
      <c r="G23" s="41"/>
      <c r="H23" s="49"/>
      <c r="I23" s="41"/>
      <c r="J23" s="41"/>
      <c r="K23" s="41"/>
      <c r="L23" s="41"/>
      <c r="M23" s="41"/>
      <c r="N23" s="41"/>
      <c r="O23" s="41"/>
      <c r="P23" s="12"/>
      <c r="Q23" s="12"/>
      <c r="R23" s="12"/>
      <c r="S23" s="18"/>
    </row>
    <row r="24" spans="1:19" ht="15" thickBot="1" x14ac:dyDescent="0.25">
      <c r="A24" s="46" t="s">
        <v>61</v>
      </c>
      <c r="B24" s="50"/>
      <c r="C24" s="42"/>
      <c r="D24" s="44"/>
      <c r="E24" s="42"/>
      <c r="F24" s="43"/>
      <c r="G24" s="44"/>
      <c r="H24" s="50"/>
      <c r="I24" s="44"/>
      <c r="J24" s="44"/>
      <c r="K24" s="44"/>
      <c r="L24" s="44"/>
      <c r="M24" s="44"/>
      <c r="N24" s="44"/>
      <c r="O24" s="44"/>
      <c r="P24" s="12"/>
      <c r="Q24" s="95"/>
      <c r="R24" s="95"/>
      <c r="S24" s="102"/>
    </row>
    <row r="25" spans="1:19" x14ac:dyDescent="0.2">
      <c r="A25" s="253"/>
      <c r="B25" s="253"/>
      <c r="C25" s="253"/>
      <c r="D25" s="253"/>
      <c r="E25" s="253"/>
      <c r="F25" s="253"/>
      <c r="G25" s="253"/>
      <c r="H25" s="253"/>
      <c r="I25" s="253"/>
      <c r="J25" s="253"/>
      <c r="K25" s="253"/>
      <c r="L25" s="253"/>
      <c r="M25" s="253"/>
      <c r="N25" s="253"/>
      <c r="O25" s="253"/>
      <c r="P25" s="253"/>
      <c r="Q25" s="253"/>
      <c r="R25" s="253"/>
      <c r="S25" s="253"/>
    </row>
    <row r="26" spans="1:19" x14ac:dyDescent="0.2">
      <c r="A26" s="253"/>
      <c r="B26" s="253"/>
      <c r="C26" s="253"/>
      <c r="D26" s="253"/>
      <c r="E26" s="253"/>
      <c r="F26" s="253"/>
      <c r="G26" s="253"/>
      <c r="H26" s="253"/>
      <c r="I26" s="253"/>
      <c r="J26" s="253"/>
      <c r="K26" s="253"/>
      <c r="L26" s="253"/>
      <c r="M26" s="253"/>
      <c r="N26" s="253"/>
      <c r="O26" s="253"/>
      <c r="P26" s="253"/>
      <c r="Q26" s="253"/>
      <c r="R26" s="253"/>
      <c r="S26" s="253"/>
    </row>
    <row r="27" spans="1:19" x14ac:dyDescent="0.2">
      <c r="A27" s="253"/>
      <c r="B27" s="253"/>
      <c r="C27" s="253"/>
      <c r="D27" s="253"/>
      <c r="E27" s="253"/>
      <c r="F27" s="253"/>
      <c r="G27" s="253"/>
      <c r="H27" s="253"/>
      <c r="I27" s="253"/>
      <c r="J27" s="253"/>
      <c r="K27" s="253"/>
      <c r="L27" s="253"/>
      <c r="M27" s="253"/>
      <c r="N27" s="253"/>
      <c r="O27" s="253"/>
      <c r="P27" s="253"/>
      <c r="Q27" s="253"/>
      <c r="R27" s="253"/>
      <c r="S27" s="253"/>
    </row>
    <row r="28" spans="1:19" x14ac:dyDescent="0.2">
      <c r="A28" s="253"/>
      <c r="B28" s="253"/>
      <c r="C28" s="253"/>
      <c r="D28" s="253"/>
      <c r="E28" s="253"/>
      <c r="F28" s="253"/>
      <c r="G28" s="253"/>
      <c r="H28" s="253"/>
      <c r="I28" s="253"/>
      <c r="J28" s="253"/>
      <c r="K28" s="253"/>
      <c r="L28" s="253"/>
      <c r="M28" s="253"/>
      <c r="N28" s="253"/>
      <c r="O28" s="253"/>
      <c r="P28" s="253"/>
      <c r="Q28" s="253"/>
      <c r="R28" s="253"/>
      <c r="S28" s="253"/>
    </row>
    <row r="29" spans="1:19" x14ac:dyDescent="0.2">
      <c r="A29" s="253"/>
      <c r="B29" s="253"/>
      <c r="C29" s="253"/>
      <c r="D29" s="253"/>
      <c r="E29" s="253"/>
      <c r="F29" s="253"/>
      <c r="G29" s="253"/>
      <c r="H29" s="253"/>
      <c r="I29" s="253"/>
      <c r="J29" s="253"/>
      <c r="K29" s="253"/>
      <c r="L29" s="253"/>
      <c r="M29" s="253"/>
      <c r="N29" s="253"/>
      <c r="O29" s="253"/>
      <c r="P29" s="253"/>
      <c r="Q29" s="253"/>
      <c r="R29" s="253"/>
      <c r="S29" s="253"/>
    </row>
    <row r="30" spans="1:19" x14ac:dyDescent="0.2">
      <c r="A30" s="253"/>
      <c r="B30" s="253"/>
      <c r="C30" s="253"/>
      <c r="D30" s="253"/>
      <c r="E30" s="253"/>
      <c r="F30" s="253"/>
      <c r="G30" s="253"/>
      <c r="H30" s="253"/>
      <c r="I30" s="253"/>
      <c r="J30" s="253"/>
      <c r="K30" s="253"/>
      <c r="L30" s="253"/>
      <c r="M30" s="253"/>
      <c r="N30" s="253"/>
      <c r="O30" s="253"/>
      <c r="P30" s="253"/>
      <c r="Q30" s="253"/>
      <c r="R30" s="253"/>
      <c r="S30" s="253"/>
    </row>
  </sheetData>
  <sheetProtection algorithmName="SHA-512" hashValue="1UtUX0sZg/1IrEYClcQJlpSVxQ8cwHGER5RIKiZ4AnzO1oUTi0vl5XdQ++Ng51oemM1LVIZtta331KxnOc61eg==" saltValue="PuG4SBIiqo9Oy86pmt9alQ==" spinCount="100000" sheet="1" objects="1" scenarios="1"/>
  <mergeCells count="49">
    <mergeCell ref="A25:S30"/>
    <mergeCell ref="P13:P17"/>
    <mergeCell ref="D14:D15"/>
    <mergeCell ref="J9:K9"/>
    <mergeCell ref="J10:K10"/>
    <mergeCell ref="E14:E15"/>
    <mergeCell ref="E12:G13"/>
    <mergeCell ref="F14:F15"/>
    <mergeCell ref="G14:G15"/>
    <mergeCell ref="H12:O13"/>
    <mergeCell ref="B12:B15"/>
    <mergeCell ref="A12:A15"/>
    <mergeCell ref="C12:D13"/>
    <mergeCell ref="C14:C15"/>
    <mergeCell ref="H14:I14"/>
    <mergeCell ref="J14:K14"/>
    <mergeCell ref="I5:J5"/>
    <mergeCell ref="C6:D6"/>
    <mergeCell ref="G6:H6"/>
    <mergeCell ref="I6:J6"/>
    <mergeCell ref="C5:D5"/>
    <mergeCell ref="G5:H5"/>
    <mergeCell ref="E5:F5"/>
    <mergeCell ref="B9:C9"/>
    <mergeCell ref="B10:C10"/>
    <mergeCell ref="D9:E9"/>
    <mergeCell ref="D10:E10"/>
    <mergeCell ref="F3:G3"/>
    <mergeCell ref="F4:G4"/>
    <mergeCell ref="F7:G7"/>
    <mergeCell ref="F8:G8"/>
    <mergeCell ref="B7:C7"/>
    <mergeCell ref="D7:E7"/>
    <mergeCell ref="B8:C8"/>
    <mergeCell ref="A4:B6"/>
    <mergeCell ref="Q14:R14"/>
    <mergeCell ref="F9:G9"/>
    <mergeCell ref="F10:G10"/>
    <mergeCell ref="D8:E8"/>
    <mergeCell ref="E6:F6"/>
    <mergeCell ref="J8:K8"/>
    <mergeCell ref="H10:I10"/>
    <mergeCell ref="H8:I8"/>
    <mergeCell ref="Q11:R11"/>
    <mergeCell ref="N14:O14"/>
    <mergeCell ref="L14:M14"/>
    <mergeCell ref="H9:I9"/>
    <mergeCell ref="H7:I7"/>
    <mergeCell ref="J7:K7"/>
  </mergeCells>
  <pageMargins left="0.7" right="0.7" top="0.75" bottom="0.75" header="0.3" footer="0.3"/>
  <pageSetup paperSize="9" orientation="portrait" horizontalDpi="1200" verticalDpi="120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T35"/>
  <sheetViews>
    <sheetView rightToLeft="1" workbookViewId="0"/>
  </sheetViews>
  <sheetFormatPr defaultRowHeight="14.25" x14ac:dyDescent="0.2"/>
  <sheetData>
    <row r="1" spans="1:20" x14ac:dyDescent="0.2">
      <c r="A1" s="97"/>
      <c r="B1" s="98"/>
      <c r="C1" s="98"/>
      <c r="D1" s="98"/>
      <c r="E1" s="98"/>
      <c r="F1" s="98"/>
      <c r="G1" s="98"/>
      <c r="H1" s="98"/>
      <c r="I1" s="98"/>
      <c r="J1" s="98"/>
      <c r="K1" s="98"/>
      <c r="L1" s="98"/>
      <c r="M1" s="98"/>
      <c r="N1" s="98"/>
      <c r="O1" s="98"/>
      <c r="P1" s="98"/>
      <c r="Q1" s="98"/>
      <c r="R1" s="98"/>
      <c r="S1" s="98"/>
      <c r="T1" s="33"/>
    </row>
    <row r="2" spans="1:20" x14ac:dyDescent="0.2">
      <c r="A2" s="99"/>
      <c r="B2" s="100"/>
      <c r="C2" s="100"/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T2" s="33"/>
    </row>
    <row r="3" spans="1:20" x14ac:dyDescent="0.2">
      <c r="A3" s="99"/>
      <c r="B3" s="100"/>
      <c r="C3" s="100"/>
      <c r="D3" s="100"/>
      <c r="E3" s="100"/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T3" s="33"/>
    </row>
    <row r="4" spans="1:20" x14ac:dyDescent="0.2">
      <c r="A4" s="99"/>
      <c r="B4" s="100"/>
      <c r="C4" s="100"/>
      <c r="D4" s="100"/>
      <c r="E4" s="100"/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T4" s="33"/>
    </row>
    <row r="5" spans="1:20" x14ac:dyDescent="0.2">
      <c r="A5" s="99"/>
      <c r="B5" s="100"/>
      <c r="C5" s="100"/>
      <c r="D5" s="100"/>
      <c r="E5" s="100"/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T5" s="33"/>
    </row>
    <row r="6" spans="1:20" x14ac:dyDescent="0.2">
      <c r="A6" s="99"/>
      <c r="B6" s="100"/>
      <c r="C6" s="100"/>
      <c r="D6" s="100"/>
      <c r="E6" s="100"/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T6" s="33"/>
    </row>
    <row r="7" spans="1:20" x14ac:dyDescent="0.2">
      <c r="A7" s="99"/>
      <c r="B7" s="100"/>
      <c r="C7" s="100"/>
      <c r="D7" s="100"/>
      <c r="E7" s="100"/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T7" s="33"/>
    </row>
    <row r="8" spans="1:20" x14ac:dyDescent="0.2">
      <c r="A8" s="99"/>
      <c r="B8" s="100"/>
      <c r="C8" s="100"/>
      <c r="D8" s="100"/>
      <c r="E8" s="100"/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T8" s="33"/>
    </row>
    <row r="9" spans="1:20" x14ac:dyDescent="0.2">
      <c r="A9" s="99"/>
      <c r="B9" s="100"/>
      <c r="C9" s="100"/>
      <c r="D9" s="100"/>
      <c r="E9" s="100"/>
      <c r="F9" s="100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T9" s="33"/>
    </row>
    <row r="10" spans="1:20" x14ac:dyDescent="0.2">
      <c r="A10" s="99"/>
      <c r="B10" s="100"/>
      <c r="C10" s="100"/>
      <c r="D10" s="100"/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T10" s="33"/>
    </row>
    <row r="11" spans="1:20" x14ac:dyDescent="0.2">
      <c r="A11" s="99"/>
      <c r="B11" s="100"/>
      <c r="C11" s="100"/>
      <c r="D11" s="100"/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T11" s="33"/>
    </row>
    <row r="12" spans="1:20" x14ac:dyDescent="0.2">
      <c r="A12" s="99"/>
      <c r="B12" s="100"/>
      <c r="C12" s="100"/>
      <c r="D12" s="100"/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T12" s="33"/>
    </row>
    <row r="13" spans="1:20" x14ac:dyDescent="0.2">
      <c r="A13" s="99"/>
      <c r="B13" s="100"/>
      <c r="C13" s="100"/>
      <c r="D13" s="100"/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T13" s="33"/>
    </row>
    <row r="14" spans="1:20" x14ac:dyDescent="0.2">
      <c r="A14" s="99"/>
      <c r="B14" s="100"/>
      <c r="C14" s="100"/>
      <c r="D14" s="100"/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T14" s="33"/>
    </row>
    <row r="15" spans="1:20" x14ac:dyDescent="0.2">
      <c r="A15" s="99"/>
      <c r="B15" s="100"/>
      <c r="C15" s="100"/>
      <c r="D15" s="100"/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T15" s="33"/>
    </row>
    <row r="16" spans="1:20" x14ac:dyDescent="0.2">
      <c r="A16" s="99"/>
      <c r="B16" s="100"/>
      <c r="C16" s="100"/>
      <c r="D16" s="100"/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T16" s="33"/>
    </row>
    <row r="17" spans="1:20" x14ac:dyDescent="0.2">
      <c r="A17" s="99"/>
      <c r="B17" s="100"/>
      <c r="C17" s="100"/>
      <c r="D17" s="100"/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T17" s="33"/>
    </row>
    <row r="18" spans="1:20" x14ac:dyDescent="0.2">
      <c r="A18" s="99"/>
      <c r="B18" s="100"/>
      <c r="C18" s="100"/>
      <c r="D18" s="100"/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T18" s="33"/>
    </row>
    <row r="19" spans="1:20" x14ac:dyDescent="0.2">
      <c r="A19" s="99"/>
      <c r="B19" s="100"/>
      <c r="C19" s="100"/>
      <c r="D19" s="100"/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T19" s="33"/>
    </row>
    <row r="20" spans="1:20" x14ac:dyDescent="0.2">
      <c r="A20" s="99"/>
      <c r="B20" s="100"/>
      <c r="C20" s="100"/>
      <c r="D20" s="100"/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T20" s="33"/>
    </row>
    <row r="21" spans="1:20" x14ac:dyDescent="0.2">
      <c r="A21" s="99"/>
      <c r="B21" s="100"/>
      <c r="C21" s="100"/>
      <c r="D21" s="100"/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T21" s="33"/>
    </row>
    <row r="22" spans="1:20" x14ac:dyDescent="0.2">
      <c r="A22" s="99"/>
      <c r="B22" s="100"/>
      <c r="C22" s="100"/>
      <c r="D22" s="100"/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T22" s="33"/>
    </row>
    <row r="23" spans="1:20" x14ac:dyDescent="0.2">
      <c r="A23" s="99"/>
      <c r="B23" s="100"/>
      <c r="C23" s="100"/>
      <c r="D23" s="100"/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T23" s="33"/>
    </row>
    <row r="24" spans="1:20" x14ac:dyDescent="0.2">
      <c r="A24" s="99"/>
      <c r="B24" s="100"/>
      <c r="C24" s="100"/>
      <c r="D24" s="100"/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T24" s="33"/>
    </row>
    <row r="25" spans="1:20" x14ac:dyDescent="0.2">
      <c r="A25" s="99"/>
      <c r="B25" s="100"/>
      <c r="C25" s="100"/>
      <c r="D25" s="100"/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T25" s="33"/>
    </row>
    <row r="26" spans="1:20" x14ac:dyDescent="0.2">
      <c r="A26" s="99"/>
      <c r="B26" s="100"/>
      <c r="C26" s="100"/>
      <c r="D26" s="100"/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T26" s="33"/>
    </row>
    <row r="27" spans="1:20" x14ac:dyDescent="0.2">
      <c r="A27" s="99"/>
      <c r="B27" s="100"/>
      <c r="C27" s="100"/>
      <c r="D27" s="100"/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T27" s="33"/>
    </row>
    <row r="28" spans="1:20" x14ac:dyDescent="0.2">
      <c r="A28" s="99"/>
      <c r="B28" s="100"/>
      <c r="C28" s="100"/>
      <c r="D28" s="100"/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T28" s="33"/>
    </row>
    <row r="29" spans="1:20" x14ac:dyDescent="0.2">
      <c r="A29" s="33"/>
      <c r="B29" s="33"/>
      <c r="C29" s="33"/>
      <c r="D29" s="33"/>
      <c r="E29" s="33"/>
      <c r="F29" s="33"/>
      <c r="G29" s="33"/>
      <c r="H29" s="33"/>
      <c r="I29" s="33"/>
      <c r="J29" s="33"/>
      <c r="K29" s="33"/>
      <c r="L29" s="33"/>
      <c r="M29" s="33"/>
      <c r="N29" s="33"/>
      <c r="O29" s="33"/>
      <c r="P29" s="33"/>
      <c r="Q29" s="33"/>
      <c r="R29" s="33"/>
      <c r="S29" s="33"/>
      <c r="T29" s="33"/>
    </row>
    <row r="30" spans="1:20" x14ac:dyDescent="0.2">
      <c r="A30" s="103"/>
      <c r="B30" s="103"/>
      <c r="C30" s="103"/>
      <c r="D30" s="103"/>
      <c r="E30" s="103"/>
      <c r="F30" s="103"/>
      <c r="G30" s="103"/>
      <c r="H30" s="103"/>
      <c r="I30" s="103"/>
      <c r="J30" s="103"/>
      <c r="K30" s="103"/>
      <c r="L30" s="103"/>
      <c r="M30" s="103"/>
      <c r="N30" s="103"/>
      <c r="O30" s="103"/>
      <c r="P30" s="103"/>
      <c r="Q30" s="103"/>
      <c r="R30" s="103"/>
      <c r="S30" s="103"/>
      <c r="T30" s="103"/>
    </row>
    <row r="31" spans="1:20" x14ac:dyDescent="0.2">
      <c r="A31" s="103"/>
      <c r="B31" s="103"/>
      <c r="C31" s="103"/>
      <c r="D31" s="103"/>
      <c r="E31" s="103"/>
      <c r="F31" s="103"/>
      <c r="G31" s="103"/>
      <c r="H31" s="103"/>
      <c r="I31" s="103"/>
      <c r="J31" s="103"/>
      <c r="K31" s="103"/>
      <c r="L31" s="103"/>
      <c r="M31" s="103"/>
      <c r="N31" s="103"/>
      <c r="O31" s="103"/>
      <c r="P31" s="103"/>
      <c r="Q31" s="103"/>
      <c r="R31" s="103"/>
      <c r="S31" s="103"/>
      <c r="T31" s="103"/>
    </row>
    <row r="32" spans="1:20" x14ac:dyDescent="0.2">
      <c r="A32" s="103"/>
      <c r="B32" s="103"/>
      <c r="C32" s="103"/>
      <c r="D32" s="103"/>
      <c r="E32" s="103"/>
      <c r="F32" s="103"/>
      <c r="G32" s="103"/>
      <c r="H32" s="103"/>
      <c r="I32" s="103"/>
      <c r="J32" s="103"/>
      <c r="K32" s="103"/>
      <c r="L32" s="103"/>
      <c r="M32" s="103"/>
      <c r="N32" s="103"/>
      <c r="O32" s="103"/>
      <c r="P32" s="103"/>
      <c r="Q32" s="103"/>
      <c r="R32" s="103"/>
      <c r="S32" s="103"/>
      <c r="T32" s="103"/>
    </row>
    <row r="33" spans="1:20" x14ac:dyDescent="0.2">
      <c r="A33" s="103"/>
      <c r="B33" s="103"/>
      <c r="C33" s="103"/>
      <c r="D33" s="103"/>
      <c r="E33" s="103"/>
      <c r="F33" s="103"/>
      <c r="G33" s="103"/>
      <c r="H33" s="103"/>
      <c r="I33" s="103"/>
      <c r="J33" s="103"/>
      <c r="K33" s="103"/>
      <c r="L33" s="103"/>
      <c r="M33" s="103"/>
      <c r="N33" s="103"/>
      <c r="O33" s="103"/>
      <c r="P33" s="103"/>
      <c r="Q33" s="103"/>
      <c r="R33" s="103"/>
      <c r="S33" s="103"/>
      <c r="T33" s="103"/>
    </row>
    <row r="34" spans="1:20" x14ac:dyDescent="0.2">
      <c r="A34" s="103"/>
      <c r="B34" s="103"/>
      <c r="C34" s="103"/>
      <c r="D34" s="103"/>
      <c r="E34" s="103"/>
      <c r="F34" s="103"/>
      <c r="G34" s="103"/>
      <c r="H34" s="103"/>
      <c r="I34" s="103"/>
      <c r="J34" s="103"/>
      <c r="K34" s="103"/>
      <c r="L34" s="103"/>
      <c r="M34" s="103"/>
      <c r="N34" s="103"/>
      <c r="O34" s="103"/>
      <c r="P34" s="103"/>
      <c r="Q34" s="103"/>
      <c r="R34" s="103"/>
      <c r="S34" s="103"/>
      <c r="T34" s="103"/>
    </row>
    <row r="35" spans="1:20" x14ac:dyDescent="0.2">
      <c r="A35" s="103"/>
      <c r="B35" s="103"/>
      <c r="C35" s="103"/>
      <c r="D35" s="103"/>
      <c r="E35" s="103"/>
      <c r="F35" s="103"/>
      <c r="G35" s="103"/>
      <c r="H35" s="103"/>
      <c r="I35" s="103"/>
      <c r="J35" s="103"/>
      <c r="K35" s="103"/>
      <c r="L35" s="103"/>
      <c r="M35" s="103"/>
      <c r="N35" s="103"/>
      <c r="O35" s="103"/>
      <c r="P35" s="103"/>
      <c r="Q35" s="103"/>
      <c r="R35" s="103"/>
      <c r="S35" s="103"/>
      <c r="T35" s="103"/>
    </row>
  </sheetData>
  <sheetProtection algorithmName="SHA-512" hashValue="gpC699LYAmt8KZfZ3XfSYfaV8N6AdundAP5ZZZw1kzNsxFs2h67Eeqvm7LRitxu9U8pt8odDySlZtOYTYiACQw==" saltValue="uaTNjR/G+4MxU/QJFELLlg==" spinCount="100000" sheet="1" objects="1" scenarios="1"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S31"/>
  <sheetViews>
    <sheetView rightToLeft="1" workbookViewId="0">
      <selection activeCell="B21" sqref="B21"/>
    </sheetView>
  </sheetViews>
  <sheetFormatPr defaultRowHeight="14.25" x14ac:dyDescent="0.2"/>
  <cols>
    <col min="1" max="16384" width="9" style="20"/>
  </cols>
  <sheetData>
    <row r="1" spans="1:19" x14ac:dyDescent="0.2">
      <c r="A1" s="14"/>
      <c r="B1" s="15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  <c r="Q1" s="15"/>
      <c r="R1" s="15"/>
      <c r="S1" s="19"/>
    </row>
    <row r="2" spans="1:19" ht="15" thickBot="1" x14ac:dyDescent="0.25">
      <c r="A2" s="16"/>
      <c r="B2" s="12"/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8"/>
    </row>
    <row r="3" spans="1:19" ht="15" thickBot="1" x14ac:dyDescent="0.25">
      <c r="A3" s="16"/>
      <c r="B3" s="12"/>
      <c r="C3" s="12"/>
      <c r="D3" s="12"/>
      <c r="E3" s="12"/>
      <c r="F3" s="12"/>
      <c r="G3" s="12"/>
      <c r="H3" s="12"/>
      <c r="I3" s="12"/>
      <c r="J3" s="12"/>
      <c r="K3" s="17"/>
      <c r="L3" s="17"/>
      <c r="M3" s="12"/>
      <c r="N3" s="4">
        <v>700</v>
      </c>
      <c r="O3" s="12"/>
      <c r="P3" s="11">
        <f>N3*I10</f>
        <v>1654.3027200000006</v>
      </c>
      <c r="Q3" s="12"/>
      <c r="R3" s="12"/>
      <c r="S3" s="18"/>
    </row>
    <row r="4" spans="1:19" ht="15" thickBot="1" x14ac:dyDescent="0.25">
      <c r="A4" s="16"/>
      <c r="B4" s="12"/>
      <c r="C4" s="12"/>
      <c r="D4" s="12"/>
      <c r="E4" s="12"/>
      <c r="F4" s="12"/>
      <c r="G4" s="12"/>
      <c r="H4" s="12"/>
      <c r="I4" s="12"/>
      <c r="J4" s="12"/>
      <c r="K4" s="12"/>
      <c r="L4" s="12"/>
      <c r="M4" s="12"/>
      <c r="N4" s="104"/>
      <c r="O4" s="12"/>
      <c r="P4" s="104"/>
      <c r="Q4" s="12"/>
      <c r="R4" s="12"/>
      <c r="S4" s="18"/>
    </row>
    <row r="5" spans="1:19" ht="15" thickBot="1" x14ac:dyDescent="0.25">
      <c r="A5" s="16"/>
      <c r="B5" s="12"/>
      <c r="C5" s="12"/>
      <c r="D5" s="12"/>
      <c r="E5" s="12"/>
      <c r="F5" s="12"/>
      <c r="G5" s="12"/>
      <c r="H5" s="12"/>
      <c r="I5" s="12"/>
      <c r="J5" s="12"/>
      <c r="K5" s="12"/>
      <c r="L5" s="12"/>
      <c r="M5" s="12"/>
      <c r="N5" s="4">
        <v>200</v>
      </c>
      <c r="O5" s="12"/>
      <c r="P5" s="10">
        <f>(C12+G12)*N5</f>
        <v>1800</v>
      </c>
      <c r="Q5" s="12"/>
      <c r="R5" s="12"/>
      <c r="S5" s="18"/>
    </row>
    <row r="6" spans="1:19" ht="15" thickBot="1" x14ac:dyDescent="0.25">
      <c r="A6" s="16"/>
      <c r="B6" s="12"/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104"/>
      <c r="O6" s="12"/>
      <c r="P6" s="104"/>
      <c r="Q6" s="12"/>
      <c r="R6" s="12"/>
      <c r="S6" s="18"/>
    </row>
    <row r="7" spans="1:19" ht="15" thickBot="1" x14ac:dyDescent="0.25">
      <c r="A7" s="16"/>
      <c r="B7" s="12"/>
      <c r="C7" s="12"/>
      <c r="D7" s="12"/>
      <c r="E7" s="193" t="s">
        <v>51</v>
      </c>
      <c r="F7" s="194"/>
      <c r="G7" s="199" t="s">
        <v>52</v>
      </c>
      <c r="H7" s="200"/>
      <c r="I7" s="12"/>
      <c r="J7" s="12"/>
      <c r="K7" s="17"/>
      <c r="L7" s="12"/>
      <c r="M7" s="12"/>
      <c r="N7" s="4">
        <v>200</v>
      </c>
      <c r="O7" s="12"/>
      <c r="P7" s="10">
        <f>(C14+G14)*N7</f>
        <v>3920.0000000000005</v>
      </c>
      <c r="Q7" s="12"/>
      <c r="R7" s="12"/>
      <c r="S7" s="18"/>
    </row>
    <row r="8" spans="1:19" ht="15" thickBot="1" x14ac:dyDescent="0.25">
      <c r="A8" s="16"/>
      <c r="B8" s="12"/>
      <c r="C8" s="12"/>
      <c r="D8" s="12"/>
      <c r="E8" s="195">
        <f>(C20*D20*M12*B20)</f>
        <v>30</v>
      </c>
      <c r="F8" s="196"/>
      <c r="G8" s="201">
        <f>((G20*2+F20*2)*H20+(G20*F20))*B20</f>
        <v>77.5</v>
      </c>
      <c r="H8" s="202"/>
      <c r="I8" s="12"/>
      <c r="J8" s="12"/>
      <c r="K8" s="17"/>
      <c r="L8" s="12"/>
      <c r="M8" s="12"/>
      <c r="N8" s="104"/>
      <c r="O8" s="12"/>
      <c r="P8" s="104"/>
      <c r="Q8" s="12"/>
      <c r="R8" s="12"/>
      <c r="S8" s="18"/>
    </row>
    <row r="9" spans="1:19" ht="15" thickBot="1" x14ac:dyDescent="0.25">
      <c r="A9" s="16"/>
      <c r="B9" s="12"/>
      <c r="C9" s="156" t="s">
        <v>115</v>
      </c>
      <c r="D9" s="157"/>
      <c r="E9" s="154" t="s">
        <v>109</v>
      </c>
      <c r="F9" s="155"/>
      <c r="G9" s="212" t="s">
        <v>65</v>
      </c>
      <c r="H9" s="216"/>
      <c r="I9" s="145" t="s">
        <v>13</v>
      </c>
      <c r="J9" s="172"/>
      <c r="K9" s="17"/>
      <c r="L9" s="12"/>
      <c r="M9" s="12"/>
      <c r="N9" s="4">
        <v>150</v>
      </c>
      <c r="O9" s="12"/>
      <c r="P9" s="10">
        <f>(E10+E14)*N9</f>
        <v>1470</v>
      </c>
      <c r="Q9" s="12"/>
      <c r="R9" s="12"/>
      <c r="S9" s="18"/>
    </row>
    <row r="10" spans="1:19" ht="15" thickBot="1" x14ac:dyDescent="0.25">
      <c r="A10" s="16"/>
      <c r="B10" s="12"/>
      <c r="C10" s="179">
        <f>H20*G20*F20*B20</f>
        <v>22.5</v>
      </c>
      <c r="D10" s="180"/>
      <c r="E10" s="179">
        <f>0.4*C10</f>
        <v>9</v>
      </c>
      <c r="F10" s="180"/>
      <c r="G10" s="214">
        <f>(E20*D20*C20*B20)</f>
        <v>2</v>
      </c>
      <c r="H10" s="215"/>
      <c r="I10" s="177">
        <f>I12+I14</f>
        <v>2.3632896000000008</v>
      </c>
      <c r="J10" s="178"/>
      <c r="K10" s="17"/>
      <c r="L10" s="12"/>
      <c r="M10" s="12"/>
      <c r="N10" s="12"/>
      <c r="O10" s="12"/>
      <c r="P10" s="12"/>
      <c r="Q10" s="12"/>
      <c r="R10" s="12"/>
      <c r="S10" s="18"/>
    </row>
    <row r="11" spans="1:19" ht="15" thickBot="1" x14ac:dyDescent="0.25">
      <c r="A11" s="16"/>
      <c r="B11" s="12"/>
      <c r="C11" s="228" t="s">
        <v>132</v>
      </c>
      <c r="D11" s="229"/>
      <c r="E11" s="226" t="s">
        <v>49</v>
      </c>
      <c r="F11" s="227"/>
      <c r="G11" s="212" t="s">
        <v>110</v>
      </c>
      <c r="H11" s="213"/>
      <c r="I11" s="145" t="s">
        <v>105</v>
      </c>
      <c r="J11" s="172"/>
      <c r="K11" s="17"/>
      <c r="L11" s="12"/>
      <c r="M11" s="193" t="s">
        <v>117</v>
      </c>
      <c r="N11" s="194"/>
      <c r="O11" s="12"/>
      <c r="P11" s="12"/>
      <c r="Q11" s="12"/>
      <c r="R11" s="12"/>
      <c r="S11" s="18"/>
    </row>
    <row r="12" spans="1:19" ht="15" thickBot="1" x14ac:dyDescent="0.25">
      <c r="A12" s="16"/>
      <c r="B12" s="12"/>
      <c r="C12" s="179">
        <f>CEILING(((C10*$M$14)/1000),1)</f>
        <v>8</v>
      </c>
      <c r="D12" s="180"/>
      <c r="E12" s="222">
        <f>(G12/2)+(C12/2)</f>
        <v>4.5</v>
      </c>
      <c r="F12" s="223"/>
      <c r="G12" s="214">
        <f>(CEILING(($O$14*G10/1000),1))</f>
        <v>1</v>
      </c>
      <c r="H12" s="215"/>
      <c r="I12" s="224">
        <f>(((0.8*1*3.14*(N20/10/2)^2)*(H20*2+F20)*(M20*G20*B20)+(0.8*1*3.14*(N21/10/2)^2)*(H21*2+F21)*(M21*G21*B21))+((0.8*1*3.14*(P20/10/2)^2)*(H20*2+G20)*(O20*F20*B20)+(0.8*1*3.14*(P21/10/2)^2)*(H21*2+G21)*(O21*F21*B21)))/1000</f>
        <v>1.1816448000000004</v>
      </c>
      <c r="J12" s="225"/>
      <c r="K12" s="17"/>
      <c r="L12" s="12"/>
      <c r="M12" s="197">
        <v>1.5</v>
      </c>
      <c r="N12" s="198"/>
      <c r="O12" s="12"/>
      <c r="P12" s="12"/>
      <c r="Q12" s="12"/>
      <c r="R12" s="12"/>
      <c r="S12" s="18"/>
    </row>
    <row r="13" spans="1:19" ht="15" thickBot="1" x14ac:dyDescent="0.25">
      <c r="A13" s="16"/>
      <c r="B13" s="12"/>
      <c r="C13" s="154" t="s">
        <v>111</v>
      </c>
      <c r="D13" s="176"/>
      <c r="E13" s="212" t="s">
        <v>112</v>
      </c>
      <c r="F13" s="213"/>
      <c r="G13" s="230" t="s">
        <v>113</v>
      </c>
      <c r="H13" s="231"/>
      <c r="I13" s="145" t="s">
        <v>104</v>
      </c>
      <c r="J13" s="172"/>
      <c r="K13" s="12"/>
      <c r="L13" s="154" t="s">
        <v>25</v>
      </c>
      <c r="M13" s="176"/>
      <c r="N13" s="212" t="s">
        <v>25</v>
      </c>
      <c r="O13" s="213"/>
      <c r="P13" s="12"/>
      <c r="Q13" s="12"/>
      <c r="R13" s="12"/>
      <c r="S13" s="18"/>
    </row>
    <row r="14" spans="1:19" ht="15" thickBot="1" x14ac:dyDescent="0.25">
      <c r="A14" s="16"/>
      <c r="B14" s="12"/>
      <c r="C14" s="179">
        <f>0.8*C10</f>
        <v>18</v>
      </c>
      <c r="D14" s="180"/>
      <c r="E14" s="214">
        <f>(0.4*G10)</f>
        <v>0.8</v>
      </c>
      <c r="F14" s="215"/>
      <c r="G14" s="214">
        <f>0.8*G10</f>
        <v>1.6</v>
      </c>
      <c r="H14" s="215"/>
      <c r="I14" s="177">
        <f>(((0.8*1*3.14*(J20/10/2)^2)*(H20*2+F20)*(I20*G20*B20)+(0.8*1*3.14*(J21/10/2)^2)*(H21*2+F21)*(I21*G21*B21))+((0.8*1*3.14*(L20/10/2)^2)*(H20*2+G20)*(K20*F20*B20)+(0.8*1*3.14*(L21/10/2)^2)*(H21*2+G21)*(K21*F21*B21)))/1000</f>
        <v>1.1816448000000004</v>
      </c>
      <c r="J14" s="178"/>
      <c r="K14" s="12"/>
      <c r="L14" s="56" t="s">
        <v>26</v>
      </c>
      <c r="M14" s="5">
        <v>350</v>
      </c>
      <c r="N14" s="54" t="s">
        <v>26</v>
      </c>
      <c r="O14" s="5">
        <v>250</v>
      </c>
      <c r="P14" s="12"/>
      <c r="Q14" s="12"/>
      <c r="R14" s="12"/>
      <c r="S14" s="18"/>
    </row>
    <row r="15" spans="1:19" ht="15" thickBot="1" x14ac:dyDescent="0.25">
      <c r="A15" s="16"/>
      <c r="B15" s="12"/>
      <c r="C15" s="12"/>
      <c r="D15" s="12"/>
      <c r="E15" s="12"/>
      <c r="F15" s="12"/>
      <c r="G15" s="12"/>
      <c r="H15" s="12"/>
      <c r="I15" s="12"/>
      <c r="J15" s="12"/>
      <c r="K15" s="12"/>
      <c r="L15" s="12"/>
      <c r="M15" s="12"/>
      <c r="N15" s="12"/>
      <c r="O15" s="12"/>
      <c r="P15" s="12"/>
      <c r="Q15" s="12"/>
      <c r="R15" s="12"/>
      <c r="S15" s="18"/>
    </row>
    <row r="16" spans="1:19" ht="15" thickBot="1" x14ac:dyDescent="0.25">
      <c r="A16" s="232" t="s">
        <v>31</v>
      </c>
      <c r="B16" s="232" t="s">
        <v>43</v>
      </c>
      <c r="C16" s="235" t="s">
        <v>32</v>
      </c>
      <c r="D16" s="236"/>
      <c r="E16" s="237"/>
      <c r="F16" s="219" t="s">
        <v>35</v>
      </c>
      <c r="G16" s="220"/>
      <c r="H16" s="221"/>
      <c r="I16" s="206" t="s">
        <v>114</v>
      </c>
      <c r="J16" s="207"/>
      <c r="K16" s="207"/>
      <c r="L16" s="208"/>
      <c r="M16" s="206" t="s">
        <v>116</v>
      </c>
      <c r="N16" s="207"/>
      <c r="O16" s="207"/>
      <c r="P16" s="208"/>
      <c r="Q16" s="12"/>
      <c r="R16" s="12"/>
      <c r="S16" s="18"/>
    </row>
    <row r="17" spans="1:19" ht="15" thickBot="1" x14ac:dyDescent="0.25">
      <c r="A17" s="233"/>
      <c r="B17" s="233"/>
      <c r="C17" s="232" t="s">
        <v>8</v>
      </c>
      <c r="D17" s="232" t="s">
        <v>33</v>
      </c>
      <c r="E17" s="232" t="s">
        <v>34</v>
      </c>
      <c r="F17" s="209" t="s">
        <v>36</v>
      </c>
      <c r="G17" s="209" t="s">
        <v>37</v>
      </c>
      <c r="H17" s="209" t="s">
        <v>34</v>
      </c>
      <c r="I17" s="203" t="s">
        <v>89</v>
      </c>
      <c r="J17" s="204"/>
      <c r="K17" s="204"/>
      <c r="L17" s="205"/>
      <c r="M17" s="203" t="s">
        <v>103</v>
      </c>
      <c r="N17" s="204"/>
      <c r="O17" s="204"/>
      <c r="P17" s="205"/>
      <c r="Q17" s="12"/>
      <c r="R17" s="12"/>
      <c r="S17" s="18"/>
    </row>
    <row r="18" spans="1:19" ht="15" thickBot="1" x14ac:dyDescent="0.25">
      <c r="A18" s="233"/>
      <c r="B18" s="233"/>
      <c r="C18" s="233"/>
      <c r="D18" s="233"/>
      <c r="E18" s="233"/>
      <c r="F18" s="210"/>
      <c r="G18" s="210"/>
      <c r="H18" s="210"/>
      <c r="I18" s="217" t="s">
        <v>92</v>
      </c>
      <c r="J18" s="218"/>
      <c r="K18" s="217" t="s">
        <v>93</v>
      </c>
      <c r="L18" s="218"/>
      <c r="M18" s="217" t="s">
        <v>92</v>
      </c>
      <c r="N18" s="218"/>
      <c r="O18" s="217" t="s">
        <v>93</v>
      </c>
      <c r="P18" s="218"/>
      <c r="Q18" s="12"/>
      <c r="R18" s="12"/>
      <c r="S18" s="18"/>
    </row>
    <row r="19" spans="1:19" ht="15" thickBot="1" x14ac:dyDescent="0.25">
      <c r="A19" s="234"/>
      <c r="B19" s="234"/>
      <c r="C19" s="234"/>
      <c r="D19" s="234"/>
      <c r="E19" s="234"/>
      <c r="F19" s="211"/>
      <c r="G19" s="211"/>
      <c r="H19" s="211"/>
      <c r="I19" s="52" t="s">
        <v>9</v>
      </c>
      <c r="J19" s="52" t="s">
        <v>5</v>
      </c>
      <c r="K19" s="52" t="s">
        <v>9</v>
      </c>
      <c r="L19" s="53" t="s">
        <v>5</v>
      </c>
      <c r="M19" s="52" t="s">
        <v>9</v>
      </c>
      <c r="N19" s="52" t="s">
        <v>5</v>
      </c>
      <c r="O19" s="52" t="s">
        <v>9</v>
      </c>
      <c r="P19" s="53" t="s">
        <v>5</v>
      </c>
      <c r="Q19" s="12"/>
      <c r="R19" s="12"/>
      <c r="S19" s="18"/>
    </row>
    <row r="20" spans="1:19" ht="15" thickBot="1" x14ac:dyDescent="0.25">
      <c r="A20" s="114" t="s">
        <v>38</v>
      </c>
      <c r="B20" s="6">
        <v>5</v>
      </c>
      <c r="C20" s="7">
        <v>2</v>
      </c>
      <c r="D20" s="7">
        <v>2</v>
      </c>
      <c r="E20" s="115">
        <v>0.1</v>
      </c>
      <c r="F20" s="6">
        <v>4.5</v>
      </c>
      <c r="G20" s="7">
        <v>2</v>
      </c>
      <c r="H20" s="115">
        <v>0.5</v>
      </c>
      <c r="I20" s="6">
        <v>6</v>
      </c>
      <c r="J20" s="7">
        <v>16</v>
      </c>
      <c r="K20" s="7">
        <v>6</v>
      </c>
      <c r="L20" s="115">
        <v>16</v>
      </c>
      <c r="M20" s="6">
        <v>6</v>
      </c>
      <c r="N20" s="7">
        <v>16</v>
      </c>
      <c r="O20" s="7">
        <v>6</v>
      </c>
      <c r="P20" s="115">
        <v>16</v>
      </c>
      <c r="Q20" s="12"/>
      <c r="R20" s="12"/>
      <c r="S20" s="18"/>
    </row>
    <row r="21" spans="1:19" x14ac:dyDescent="0.2">
      <c r="A21" s="114" t="s">
        <v>39</v>
      </c>
      <c r="B21" s="8"/>
      <c r="C21" s="9"/>
      <c r="D21" s="9"/>
      <c r="E21" s="116"/>
      <c r="F21" s="8"/>
      <c r="G21" s="9"/>
      <c r="H21" s="116"/>
      <c r="I21" s="8"/>
      <c r="J21" s="9"/>
      <c r="K21" s="9"/>
      <c r="L21" s="116"/>
      <c r="M21" s="8"/>
      <c r="N21" s="9"/>
      <c r="O21" s="9"/>
      <c r="P21" s="116"/>
      <c r="Q21" s="12"/>
      <c r="R21" s="12"/>
      <c r="S21" s="18"/>
    </row>
    <row r="22" spans="1:19" x14ac:dyDescent="0.2">
      <c r="A22" s="16"/>
      <c r="B22" s="12"/>
      <c r="C22" s="12"/>
      <c r="D22" s="12"/>
      <c r="E22" s="12"/>
      <c r="F22" s="12"/>
      <c r="G22" s="12"/>
      <c r="H22" s="12"/>
      <c r="I22" s="12"/>
      <c r="J22" s="12"/>
      <c r="K22" s="12"/>
      <c r="L22" s="12"/>
      <c r="M22" s="12"/>
      <c r="N22" s="12"/>
      <c r="O22" s="12"/>
      <c r="P22" s="12"/>
      <c r="Q22" s="12"/>
      <c r="R22" s="12"/>
      <c r="S22" s="18"/>
    </row>
    <row r="23" spans="1:19" x14ac:dyDescent="0.2">
      <c r="A23" s="16"/>
      <c r="B23" s="12"/>
      <c r="C23" s="12"/>
      <c r="D23" s="12"/>
      <c r="E23" s="12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8"/>
    </row>
    <row r="24" spans="1:19" x14ac:dyDescent="0.2">
      <c r="A24" s="16"/>
      <c r="B24" s="12"/>
      <c r="C24" s="12"/>
      <c r="D24" s="12"/>
      <c r="E24" s="12"/>
      <c r="F24" s="12"/>
      <c r="G24" s="12"/>
      <c r="H24" s="12"/>
      <c r="I24" s="12"/>
      <c r="J24" s="12"/>
      <c r="K24" s="12"/>
      <c r="L24" s="12"/>
      <c r="M24" s="12"/>
      <c r="N24" s="12"/>
      <c r="O24" s="12"/>
      <c r="P24" s="12"/>
      <c r="Q24" s="12"/>
      <c r="R24" s="12"/>
      <c r="S24" s="18"/>
    </row>
    <row r="25" spans="1:19" x14ac:dyDescent="0.2">
      <c r="A25" s="16"/>
      <c r="B25" s="12"/>
      <c r="C25" s="12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8"/>
    </row>
    <row r="26" spans="1:19" x14ac:dyDescent="0.2">
      <c r="A26" s="94"/>
      <c r="B26" s="95"/>
      <c r="C26" s="95"/>
      <c r="D26" s="95"/>
      <c r="E26" s="95"/>
      <c r="F26" s="95"/>
      <c r="G26" s="95"/>
      <c r="H26" s="95"/>
      <c r="I26" s="95"/>
      <c r="J26" s="95"/>
      <c r="K26" s="95"/>
      <c r="L26" s="95"/>
      <c r="M26" s="95"/>
      <c r="N26" s="95"/>
      <c r="O26" s="95"/>
      <c r="P26" s="95"/>
      <c r="Q26" s="95"/>
      <c r="R26" s="95"/>
      <c r="S26" s="102"/>
    </row>
    <row r="27" spans="1:19" ht="15" thickBot="1" x14ac:dyDescent="0.25">
      <c r="A27" s="119"/>
      <c r="B27" s="120"/>
      <c r="C27" s="120"/>
      <c r="D27" s="120"/>
      <c r="E27" s="120"/>
      <c r="F27" s="120"/>
      <c r="G27" s="120"/>
      <c r="H27" s="120"/>
      <c r="I27" s="120"/>
      <c r="J27" s="120"/>
      <c r="K27" s="120"/>
      <c r="L27" s="120"/>
      <c r="M27" s="120"/>
      <c r="N27" s="120"/>
      <c r="O27" s="120"/>
      <c r="P27" s="120"/>
      <c r="Q27" s="120"/>
      <c r="R27" s="120"/>
      <c r="S27" s="121"/>
    </row>
    <row r="28" spans="1:19" x14ac:dyDescent="0.2">
      <c r="A28" s="95"/>
      <c r="B28" s="95"/>
      <c r="C28" s="95"/>
      <c r="D28" s="95"/>
      <c r="E28" s="95"/>
      <c r="F28" s="95"/>
      <c r="G28" s="95"/>
      <c r="H28" s="95"/>
      <c r="I28" s="95"/>
      <c r="J28" s="95"/>
      <c r="K28" s="95"/>
      <c r="L28" s="95"/>
      <c r="M28" s="95"/>
      <c r="N28" s="95"/>
      <c r="O28" s="95"/>
      <c r="P28" s="95"/>
      <c r="Q28" s="95"/>
      <c r="R28" s="95"/>
      <c r="S28" s="95"/>
    </row>
    <row r="29" spans="1:19" x14ac:dyDescent="0.2">
      <c r="A29" s="95"/>
      <c r="B29" s="95"/>
      <c r="C29" s="95"/>
      <c r="D29" s="95"/>
      <c r="E29" s="95"/>
      <c r="F29" s="95"/>
      <c r="G29" s="95"/>
      <c r="H29" s="95"/>
      <c r="I29" s="95"/>
      <c r="J29" s="95"/>
      <c r="K29" s="95"/>
      <c r="L29" s="95"/>
      <c r="M29" s="95"/>
      <c r="N29" s="95"/>
      <c r="O29" s="95"/>
      <c r="P29" s="95"/>
      <c r="Q29" s="95"/>
      <c r="R29" s="95"/>
      <c r="S29" s="95"/>
    </row>
    <row r="30" spans="1:19" x14ac:dyDescent="0.2">
      <c r="A30" s="95"/>
      <c r="B30" s="95"/>
      <c r="C30" s="95"/>
      <c r="D30" s="95"/>
      <c r="E30" s="95"/>
      <c r="F30" s="95"/>
      <c r="G30" s="95"/>
      <c r="H30" s="95"/>
      <c r="I30" s="95"/>
      <c r="J30" s="95"/>
      <c r="K30" s="95"/>
      <c r="L30" s="95"/>
      <c r="M30" s="95"/>
      <c r="N30" s="95"/>
      <c r="O30" s="95"/>
      <c r="P30" s="95"/>
      <c r="Q30" s="95"/>
      <c r="R30" s="95"/>
      <c r="S30" s="95"/>
    </row>
    <row r="31" spans="1:19" x14ac:dyDescent="0.2">
      <c r="A31" s="95"/>
      <c r="B31" s="95"/>
      <c r="C31" s="95"/>
      <c r="D31" s="95"/>
      <c r="E31" s="95"/>
      <c r="F31" s="95"/>
      <c r="G31" s="95"/>
      <c r="H31" s="95"/>
      <c r="I31" s="95"/>
      <c r="J31" s="95"/>
      <c r="K31" s="95"/>
      <c r="L31" s="95"/>
      <c r="M31" s="95"/>
      <c r="N31" s="95"/>
      <c r="O31" s="95"/>
      <c r="P31" s="95"/>
      <c r="Q31" s="95"/>
      <c r="R31" s="95"/>
      <c r="S31" s="95"/>
    </row>
  </sheetData>
  <sheetProtection algorithmName="SHA-512" hashValue="oyRckCA0Z0Crypwy3d9Z5rQjgvsbEwjUYgTRsWWBoB4atfNOxg+SOlq4Uy1++kan3mYktg9dZztv1rrGMW29hg==" saltValue="wd2H/2dR/04qbq+5Bio8xw==" spinCount="100000" sheet="1" objects="1" scenarios="1"/>
  <mergeCells count="50">
    <mergeCell ref="N13:O13"/>
    <mergeCell ref="H17:H19"/>
    <mergeCell ref="I17:L17"/>
    <mergeCell ref="I14:J14"/>
    <mergeCell ref="M16:P16"/>
    <mergeCell ref="M17:P17"/>
    <mergeCell ref="M18:N18"/>
    <mergeCell ref="O18:P18"/>
    <mergeCell ref="L13:M13"/>
    <mergeCell ref="I13:J13"/>
    <mergeCell ref="C14:D14"/>
    <mergeCell ref="E14:F14"/>
    <mergeCell ref="G14:H14"/>
    <mergeCell ref="C12:D12"/>
    <mergeCell ref="E12:F12"/>
    <mergeCell ref="G12:H12"/>
    <mergeCell ref="C13:D13"/>
    <mergeCell ref="E13:F13"/>
    <mergeCell ref="G13:H13"/>
    <mergeCell ref="A16:A19"/>
    <mergeCell ref="B16:B19"/>
    <mergeCell ref="C16:E16"/>
    <mergeCell ref="F16:H16"/>
    <mergeCell ref="I16:L16"/>
    <mergeCell ref="C17:C19"/>
    <mergeCell ref="D17:D19"/>
    <mergeCell ref="E17:E19"/>
    <mergeCell ref="F17:F19"/>
    <mergeCell ref="G17:G19"/>
    <mergeCell ref="K18:L18"/>
    <mergeCell ref="I18:J18"/>
    <mergeCell ref="C9:D9"/>
    <mergeCell ref="E9:F9"/>
    <mergeCell ref="G9:H9"/>
    <mergeCell ref="I9:J9"/>
    <mergeCell ref="C11:D11"/>
    <mergeCell ref="E11:F11"/>
    <mergeCell ref="G11:H11"/>
    <mergeCell ref="I11:J11"/>
    <mergeCell ref="C10:D10"/>
    <mergeCell ref="E10:F10"/>
    <mergeCell ref="G10:H10"/>
    <mergeCell ref="I10:J10"/>
    <mergeCell ref="M11:N11"/>
    <mergeCell ref="M12:N12"/>
    <mergeCell ref="E8:F8"/>
    <mergeCell ref="G8:H8"/>
    <mergeCell ref="E7:F7"/>
    <mergeCell ref="G7:H7"/>
    <mergeCell ref="I12:J12"/>
  </mergeCells>
  <pageMargins left="0.7" right="0.7" top="0.75" bottom="0.75" header="0.3" footer="0.3"/>
  <pageSetup paperSize="9" orientation="portrait" horizontalDpi="1200" verticalDpi="12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22</vt:i4>
      </vt:variant>
    </vt:vector>
  </HeadingPairs>
  <TitlesOfParts>
    <vt:vector size="22" baseType="lpstr">
      <vt:lpstr>1</vt:lpstr>
      <vt:lpstr>2</vt:lpstr>
      <vt:lpstr>3</vt:lpstr>
      <vt:lpstr>4</vt:lpstr>
      <vt:lpstr>5</vt:lpstr>
      <vt:lpstr>6</vt:lpstr>
      <vt:lpstr>7</vt:lpstr>
      <vt:lpstr>10</vt:lpstr>
      <vt:lpstr>8</vt:lpstr>
      <vt:lpstr>9</vt:lpstr>
      <vt:lpstr>11</vt:lpstr>
      <vt:lpstr>12</vt:lpstr>
      <vt:lpstr>13</vt:lpstr>
      <vt:lpstr>15</vt:lpstr>
      <vt:lpstr>16</vt:lpstr>
      <vt:lpstr>17</vt:lpstr>
      <vt:lpstr>18</vt:lpstr>
      <vt:lpstr>19</vt:lpstr>
      <vt:lpstr>20</vt:lpstr>
      <vt:lpstr>21</vt:lpstr>
      <vt:lpstr>22</vt:lpstr>
      <vt:lpstr>14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sharfba</dc:creator>
  <cp:lastModifiedBy>sharfba2015</cp:lastModifiedBy>
  <cp:lastPrinted>2015-09-19T12:09:34Z</cp:lastPrinted>
  <dcterms:created xsi:type="dcterms:W3CDTF">2014-11-12T12:27:31Z</dcterms:created>
  <dcterms:modified xsi:type="dcterms:W3CDTF">2015-09-21T08:03:21Z</dcterms:modified>
</cp:coreProperties>
</file>